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khodeli\Downloads\"/>
    </mc:Choice>
  </mc:AlternateContent>
  <xr:revisionPtr revIDLastSave="0" documentId="13_ncr:1_{CC5A21CF-45C5-46B3-9720-3FA1652090EC}" xr6:coauthVersionLast="47" xr6:coauthVersionMax="47" xr10:uidLastSave="{00000000-0000-0000-0000-000000000000}"/>
  <bookViews>
    <workbookView xWindow="-108" yWindow="-108" windowWidth="23256" windowHeight="12576" xr2:uid="{193C12D7-731D-4260-943A-9F27FAB066D8}"/>
  </bookViews>
  <sheets>
    <sheet name="1.Budget for the Action" sheetId="1" r:id="rId1"/>
    <sheet name="2. Justification of the Budget" sheetId="2" r:id="rId2"/>
    <sheet name="3. DRC" sheetId="3" r:id="rId3"/>
    <sheet name="4. Expected sources of funding" sheetId="4" r:id="rId4"/>
    <sheet name="5. Per Diems" sheetId="5" r:id="rId5"/>
  </sheets>
  <definedNames>
    <definedName name="_xlnm.Print_Area" localSheetId="0">'1.Budget for the Action'!$A$1:$E$49</definedName>
    <definedName name="_xlnm.Print_Area" localSheetId="3">'4. Expected sources of funding'!$A$1:$D$30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1" l="1"/>
  <c r="E40" i="1"/>
  <c r="C25" i="1"/>
  <c r="C26" i="1"/>
  <c r="E25" i="1"/>
  <c r="C34" i="5"/>
  <c r="C33" i="5"/>
  <c r="C27" i="5"/>
  <c r="C25" i="5"/>
  <c r="C24" i="5"/>
  <c r="C23" i="5"/>
  <c r="C22" i="5"/>
  <c r="C17" i="5"/>
  <c r="C16" i="5"/>
  <c r="C15" i="5"/>
  <c r="C14" i="5"/>
  <c r="C13" i="5"/>
  <c r="C12" i="5"/>
  <c r="C10" i="5"/>
  <c r="C9" i="5"/>
  <c r="C8" i="5"/>
  <c r="C6" i="5"/>
  <c r="C5" i="5"/>
  <c r="C4" i="5"/>
  <c r="C31" i="5"/>
  <c r="C30" i="5"/>
  <c r="C29" i="5"/>
  <c r="C21" i="5"/>
  <c r="C20" i="5"/>
  <c r="C19" i="5"/>
  <c r="C18" i="5"/>
  <c r="C11" i="5"/>
  <c r="C7" i="5"/>
  <c r="E38" i="1" l="1"/>
  <c r="E39" i="1"/>
  <c r="E37" i="1"/>
  <c r="E31" i="1"/>
  <c r="E32" i="1"/>
  <c r="E30" i="1"/>
  <c r="E26" i="1"/>
  <c r="E28" i="1" s="1"/>
  <c r="E15" i="1"/>
  <c r="E16" i="1"/>
  <c r="E17" i="1"/>
  <c r="E18" i="1"/>
  <c r="E14" i="1"/>
  <c r="E43" i="1" l="1"/>
  <c r="E44" i="1" s="1"/>
  <c r="E23" i="1"/>
  <c r="E35" i="1"/>
  <c r="P24" i="3"/>
  <c r="O24" i="3"/>
  <c r="M24" i="3"/>
  <c r="G24" i="3"/>
  <c r="E24" i="3"/>
  <c r="Q22" i="3"/>
  <c r="Q21" i="3"/>
  <c r="Q20" i="3"/>
  <c r="O19" i="3"/>
  <c r="N19" i="3"/>
  <c r="N24" i="3" s="1"/>
  <c r="M19" i="3"/>
  <c r="L19" i="3"/>
  <c r="L24" i="3" s="1"/>
  <c r="K19" i="3"/>
  <c r="K24" i="3" s="1"/>
  <c r="J19" i="3"/>
  <c r="J24" i="3" s="1"/>
  <c r="I19" i="3"/>
  <c r="I24" i="3" s="1"/>
  <c r="H19" i="3"/>
  <c r="H24" i="3" s="1"/>
  <c r="G19" i="3"/>
  <c r="F19" i="3"/>
  <c r="E19" i="3"/>
  <c r="D19" i="3"/>
  <c r="D24" i="3" s="1"/>
  <c r="Q18" i="3"/>
  <c r="Q17" i="3"/>
  <c r="D16" i="3"/>
  <c r="Q15" i="3"/>
  <c r="V14" i="3"/>
  <c r="Q14" i="3"/>
  <c r="Q13" i="3"/>
  <c r="Q12" i="3"/>
  <c r="Q11" i="3"/>
  <c r="V10" i="3"/>
  <c r="Q10" i="3"/>
  <c r="Q9" i="3"/>
  <c r="P9" i="3"/>
  <c r="P16" i="3" s="1"/>
  <c r="O9" i="3"/>
  <c r="O16" i="3" s="1"/>
  <c r="N9" i="3"/>
  <c r="N16" i="3" s="1"/>
  <c r="M9" i="3"/>
  <c r="M16" i="3" s="1"/>
  <c r="L9" i="3"/>
  <c r="L16" i="3" s="1"/>
  <c r="K9" i="3"/>
  <c r="K16" i="3" s="1"/>
  <c r="J9" i="3"/>
  <c r="J16" i="3" s="1"/>
  <c r="I9" i="3"/>
  <c r="I16" i="3" s="1"/>
  <c r="H9" i="3"/>
  <c r="H16" i="3" s="1"/>
  <c r="G9" i="3"/>
  <c r="G16" i="3" s="1"/>
  <c r="F9" i="3"/>
  <c r="F16" i="3" s="1"/>
  <c r="E9" i="3"/>
  <c r="E16" i="3" s="1"/>
  <c r="D9" i="3"/>
  <c r="Q8" i="3"/>
  <c r="Q7" i="3"/>
  <c r="Q6" i="3"/>
  <c r="Q16" i="3" l="1"/>
  <c r="Q19" i="3"/>
  <c r="Q24" i="3"/>
  <c r="V18" i="3" s="1"/>
  <c r="V22" i="3" s="1"/>
  <c r="F24" i="3"/>
  <c r="E46" i="1" l="1"/>
</calcChain>
</file>

<file path=xl/sharedStrings.xml><?xml version="1.0" encoding="utf-8"?>
<sst xmlns="http://schemas.openxmlformats.org/spreadsheetml/2006/main" count="252" uniqueCount="217">
  <si>
    <t>Costs</t>
  </si>
  <si>
    <t># of units</t>
  </si>
  <si>
    <t>Unit value
(in EUR)</t>
  </si>
  <si>
    <t>Per diem</t>
  </si>
  <si>
    <t>Subtotal Human Resources</t>
  </si>
  <si>
    <t>2.1. International travel EU-EaP</t>
  </si>
  <si>
    <t>Per flight/trip by train</t>
  </si>
  <si>
    <t>2.1. International travel EaP-EU</t>
  </si>
  <si>
    <r>
      <t>2.2 Local transportation</t>
    </r>
    <r>
      <rPr>
        <b/>
        <sz val="10"/>
        <rFont val="Arial"/>
        <family val="2"/>
      </rPr>
      <t xml:space="preserve"> </t>
    </r>
    <r>
      <rPr>
        <sz val="10"/>
        <rFont val="Arial"/>
        <family val="2"/>
      </rPr>
      <t>(intra EU)</t>
    </r>
  </si>
  <si>
    <r>
      <t>2.2 Local transportation</t>
    </r>
    <r>
      <rPr>
        <b/>
        <sz val="10"/>
        <rFont val="Arial"/>
        <family val="2"/>
      </rPr>
      <t xml:space="preserve"> </t>
    </r>
    <r>
      <rPr>
        <sz val="10"/>
        <rFont val="Arial"/>
        <family val="2"/>
      </rPr>
      <t>(intra EaP)</t>
    </r>
  </si>
  <si>
    <t>Subtotal Travel</t>
  </si>
  <si>
    <t>Per unit</t>
  </si>
  <si>
    <t>Subtotal Other costs, services</t>
  </si>
  <si>
    <t>1.1.2</t>
  </si>
  <si>
    <t>1.1.3</t>
  </si>
  <si>
    <t>1.1.4</t>
  </si>
  <si>
    <t>1.1.5</t>
  </si>
  <si>
    <t>1.1.6</t>
  </si>
  <si>
    <t>1.1.7</t>
  </si>
  <si>
    <t>1.1.8</t>
  </si>
  <si>
    <t>1.1.9</t>
  </si>
  <si>
    <t xml:space="preserve">   1.2.1 Abroad (staff assigned to the Action)</t>
  </si>
  <si>
    <t xml:space="preserve">   1.2.1 Seminar/conference participants</t>
  </si>
  <si>
    <t>Total Cost
(in EUR)</t>
  </si>
  <si>
    <t>1. Human Resources</t>
  </si>
  <si>
    <t>1.2 Per diems for missions/travel</t>
  </si>
  <si>
    <t>3. Other costs, services</t>
  </si>
  <si>
    <t>Clarification of the budget items</t>
  </si>
  <si>
    <t>Justification of the estimated costs</t>
  </si>
  <si>
    <t>Provide a narrative clarification of each budget item demonstrating the necessity of the costs and how they relate to the action (e.g. through references to the activities and/or results in the Description of the Action).</t>
  </si>
  <si>
    <t>Provide a justification of the calculation of the estimated costs. Note that the estimation should be based on real costs or on simplified cost options if allowed, as described in section 2.1.5 of the Guidelines for Grants Applicants</t>
  </si>
  <si>
    <t>1.1 Salaries (gross salaries including social security charges and other related costs, local staff)</t>
  </si>
  <si>
    <t>2. Travel</t>
  </si>
  <si>
    <t>NAME STAFF + YEAR</t>
  </si>
  <si>
    <t>January</t>
  </si>
  <si>
    <t>February</t>
  </si>
  <si>
    <t>March</t>
  </si>
  <si>
    <t>April</t>
  </si>
  <si>
    <t>May</t>
  </si>
  <si>
    <t>June</t>
  </si>
  <si>
    <t>July</t>
  </si>
  <si>
    <t>August</t>
  </si>
  <si>
    <t>September</t>
  </si>
  <si>
    <t>October</t>
  </si>
  <si>
    <t>November</t>
  </si>
  <si>
    <t>December</t>
  </si>
  <si>
    <t>Holiday pay</t>
  </si>
  <si>
    <t>Total Year</t>
  </si>
  <si>
    <t>Calculation of working days  2020</t>
  </si>
  <si>
    <t>Social Security paid by the Employer</t>
  </si>
  <si>
    <t>a</t>
  </si>
  <si>
    <t>Gross Salary</t>
  </si>
  <si>
    <t>b</t>
  </si>
  <si>
    <t>Calendar days</t>
  </si>
  <si>
    <t>Social Security Employee part</t>
  </si>
  <si>
    <t>(-)</t>
  </si>
  <si>
    <t>minus Saturdays and Sundays</t>
  </si>
  <si>
    <t>Taxable Income</t>
  </si>
  <si>
    <t>(=)</t>
  </si>
  <si>
    <t>minus public holidays &amp;statutory</t>
  </si>
  <si>
    <t>Income Tax</t>
  </si>
  <si>
    <t>working days full time employment</t>
  </si>
  <si>
    <t>Other deductions</t>
  </si>
  <si>
    <t>minus annual holidays</t>
  </si>
  <si>
    <t>minus part time</t>
  </si>
  <si>
    <t>minus sick leave or any other addtional leave</t>
  </si>
  <si>
    <t>Transport Allowance</t>
  </si>
  <si>
    <t>c</t>
  </si>
  <si>
    <t>(+)</t>
  </si>
  <si>
    <t>Net working days</t>
  </si>
  <si>
    <t>Other allowances</t>
  </si>
  <si>
    <t>d</t>
  </si>
  <si>
    <t>Net Salary</t>
  </si>
  <si>
    <t>Working Hours per day</t>
  </si>
  <si>
    <t>Insurance A</t>
  </si>
  <si>
    <t>e</t>
  </si>
  <si>
    <t>Insurance B</t>
  </si>
  <si>
    <t>f</t>
  </si>
  <si>
    <t>DRC</t>
  </si>
  <si>
    <t>Insurance C</t>
  </si>
  <si>
    <t>g</t>
  </si>
  <si>
    <t>(personal cost total / net working days)</t>
  </si>
  <si>
    <t>Other</t>
  </si>
  <si>
    <t>h</t>
  </si>
  <si>
    <t>i</t>
  </si>
  <si>
    <t>Lunch Vouchers - Employers part</t>
  </si>
  <si>
    <t>j</t>
  </si>
  <si>
    <t xml:space="preserve">HOURLY COST </t>
  </si>
  <si>
    <t>Total Cost for Employer</t>
  </si>
  <si>
    <t>(a+b+c+d+e+f+g+h+i+j)</t>
  </si>
  <si>
    <t>Notes *</t>
  </si>
  <si>
    <t xml:space="preserve">*Please fill all the orange boxes where necessary and specify in other deduction and or Insurance the name </t>
  </si>
  <si>
    <t>2. Justification of the Budget for the Action</t>
  </si>
  <si>
    <t>All Years</t>
  </si>
  <si>
    <t>NB: The Beneficiary(ies) alone are responsible for the correctness of the financial information provided in these tables.</t>
  </si>
  <si>
    <r>
      <t>3. Indicate the country where the per diems are incurred</t>
    </r>
    <r>
      <rPr>
        <strike/>
        <sz val="10"/>
        <color indexed="8"/>
        <rFont val="Arial"/>
        <family val="2"/>
      </rPr>
      <t>.</t>
    </r>
    <r>
      <rPr>
        <sz val="10"/>
        <color indexed="8"/>
        <rFont val="Arial"/>
        <family val="2"/>
      </rPr>
      <t xml:space="preserve">
Per diems are not considered a simplified cost option for the purposes of Union financing when the Grant Beneficiary reimburses a fixed amount to its staff according to its staff rules and asks for the reimbursement of that same amount in the action budget. That is an actual cost. 
Otherwise, if the Beneficiary proposes a reimbursement on the basis of simplified costs option (for instance a  "unit cost"), it must specify "UNIT COST per diem" in the "unit value" column and the applicable rates (in any case the final eligible cost may not exceed the rates published by the E.C. at the time of contract signature).</t>
    </r>
  </si>
  <si>
    <t>6. Specify the typology of costs or services. Global amounts will not be accepted.</t>
  </si>
  <si>
    <t>7.  Use "UNIT COST per flight/month/kit etc…" or "LUMPSUM" or "FLAT RATE" or "APPORTIONMENT" in case of simplified cost options. Use different lines for each type of simplified cost options and per beneficiary. In worksheet 2, the methods used to determine and calculate them must be clearly described and substantiated and the Beneficiary proposing and using them must be univocally identified. (for more guidance see Annex K - Guidelines-Checklist for simplified cost options).</t>
  </si>
  <si>
    <t xml:space="preserve">8. Communication and visibility activities should be properly planned and budgeted at each stage of the project implementation. </t>
  </si>
  <si>
    <t>Budget for the Action 1</t>
  </si>
  <si>
    <t>Unit 7</t>
  </si>
  <si>
    <t>4.  Indicate the place of departure and the destination. If information is not available, enter a global amount.</t>
  </si>
  <si>
    <t>2. Travel4</t>
  </si>
  <si>
    <t xml:space="preserve"> Please note that Office supplies like office paper, folders, files, clips are not eligible </t>
  </si>
  <si>
    <t>*** Copy of all the relevant information about the calculation of personal cost including all employers contribution and proof of payment will be sent to the EU4BCC  team if the project is granted</t>
  </si>
  <si>
    <t>lump sum</t>
  </si>
  <si>
    <t xml:space="preserve">   1.2.1 Abroad (staff assigned to the Action) staff actual cost</t>
  </si>
  <si>
    <t>2.1. International travel EU-EaP staff</t>
  </si>
  <si>
    <t>2.1. International travel EaP-EU staff</t>
  </si>
  <si>
    <r>
      <t>2.2 Local transportation</t>
    </r>
    <r>
      <rPr>
        <b/>
        <sz val="10"/>
        <rFont val="Arial"/>
        <family val="2"/>
      </rPr>
      <t xml:space="preserve"> </t>
    </r>
    <r>
      <rPr>
        <sz val="10"/>
        <rFont val="Arial"/>
        <family val="2"/>
      </rPr>
      <t>(intra EU) staff</t>
    </r>
  </si>
  <si>
    <r>
      <t>2.2 Local transportation</t>
    </r>
    <r>
      <rPr>
        <b/>
        <sz val="10"/>
        <rFont val="Arial"/>
        <family val="2"/>
      </rPr>
      <t xml:space="preserve"> </t>
    </r>
    <r>
      <rPr>
        <sz val="10"/>
        <rFont val="Arial"/>
        <family val="2"/>
      </rPr>
      <t>(intra EaP) staff</t>
    </r>
  </si>
  <si>
    <t>Subtotal  Per Diem</t>
  </si>
  <si>
    <t>Amount</t>
  </si>
  <si>
    <t>Percentage</t>
  </si>
  <si>
    <t xml:space="preserve">EUR
</t>
  </si>
  <si>
    <t>%</t>
  </si>
  <si>
    <t xml:space="preserve">Expected sources of funding </t>
  </si>
  <si>
    <t>Name</t>
  </si>
  <si>
    <t xml:space="preserve">To be inserted if applicable and allowed by the guidelines: </t>
  </si>
  <si>
    <t>Estimated Costs</t>
  </si>
  <si>
    <t>day</t>
  </si>
  <si>
    <t>MAX 40%</t>
  </si>
  <si>
    <t>6. BENEFICIARIES' CONTRIBUTION</t>
  </si>
  <si>
    <t>4. Subtotal direct eligible costs of the Action (1-3)</t>
  </si>
  <si>
    <t>1.1.1 NAME SURNAME Position in the project / Partner 1</t>
  </si>
  <si>
    <t>1.1.2 NAME SURNAME Position in the project / Partner x</t>
  </si>
  <si>
    <t>PER DIEMS BY COUNTRY</t>
  </si>
  <si>
    <t>Official</t>
  </si>
  <si>
    <t xml:space="preserve">Proposed </t>
  </si>
  <si>
    <t>Austria</t>
  </si>
  <si>
    <t>Belgium</t>
  </si>
  <si>
    <t>Bulgaria</t>
  </si>
  <si>
    <t>Croatia</t>
  </si>
  <si>
    <t>Czech Republic</t>
  </si>
  <si>
    <t>Cyprus</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</si>
  <si>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</si>
  <si>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</si>
  <si>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</si>
  <si>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</si>
  <si>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</si>
  <si>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</si>
  <si>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</si>
  <si>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</si>
  <si>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</si>
  <si>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</si>
  <si>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</si>
  <si>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</si>
  <si>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</si>
  <si>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</si>
  <si>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</si>
  <si>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</si>
  <si>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</si>
  <si>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 Republic</t>
  </si>
  <si>
    <t>Slovenia</t>
  </si>
  <si>
    <t>Spain</t>
  </si>
  <si>
    <t>Sweden</t>
  </si>
  <si>
    <t>Armenia</t>
  </si>
  <si>
    <t>Azerbaijan</t>
  </si>
  <si>
    <t>Belarus</t>
  </si>
  <si>
    <t>Georgia</t>
  </si>
  <si>
    <t>Moldova</t>
  </si>
  <si>
    <t>Ukraine</t>
  </si>
  <si>
    <t>Flight</t>
  </si>
  <si>
    <t xml:space="preserve"> Only for persons taking part in the action (final beneficiaries BSOs and SMEs owners)</t>
  </si>
  <si>
    <t>EU4Business : Connecting Companies</t>
  </si>
  <si>
    <t>Reference:    ENI/2019/411-865</t>
  </si>
  <si>
    <t>PART B</t>
  </si>
  <si>
    <r>
      <t>Contracting Authority:</t>
    </r>
    <r>
      <rPr>
        <b/>
        <sz val="12"/>
        <color theme="1"/>
        <rFont val="Calibri"/>
        <family val="2"/>
        <scheme val="minor"/>
      </rPr>
      <t xml:space="preserve"> EUROCHAMBRES</t>
    </r>
  </si>
  <si>
    <t>**Beneficiaries with general accounts in a currency other than Euro must use the conversion available https://ec.europa.eu/info/funding-tenders/how-eu-funding-works/information-contractors-and-beneficiaries/exchange-rate-inforeuro_en  for December 2020</t>
  </si>
  <si>
    <t>1.  Expected sources of funding and estimated costs must be in balance. It is reminded that the figures introduced in the table shall respect all the points included in the checklist for the full application form (part 7 of the full application form)</t>
  </si>
  <si>
    <r>
      <t>3. Expected sources of funding &amp; summary of estimated costs</t>
    </r>
    <r>
      <rPr>
        <b/>
        <vertAlign val="superscript"/>
        <sz val="12"/>
        <rFont val="Verdana"/>
        <family val="2"/>
      </rPr>
      <t>1</t>
    </r>
  </si>
  <si>
    <t>Other contributions (Applicant, other Donors etc)</t>
  </si>
  <si>
    <r>
      <t xml:space="preserve">Conditions </t>
    </r>
    <r>
      <rPr>
        <i/>
        <vertAlign val="superscript"/>
        <sz val="10"/>
        <color indexed="8"/>
        <rFont val="Verdana"/>
        <family val="2"/>
      </rPr>
      <t>6</t>
    </r>
  </si>
  <si>
    <t xml:space="preserve">Revenue from the Action </t>
  </si>
  <si>
    <r>
      <t xml:space="preserve">In-kind contributions </t>
    </r>
    <r>
      <rPr>
        <vertAlign val="superscript"/>
        <sz val="10"/>
        <rFont val="Verdana"/>
        <family val="2"/>
      </rPr>
      <t xml:space="preserve">5 </t>
    </r>
  </si>
  <si>
    <t>Expected TOTAL CONTRIBUTIONS</t>
  </si>
  <si>
    <r>
      <t xml:space="preserve">Estimated TOTAL ELIGIBLE COSTS </t>
    </r>
    <r>
      <rPr>
        <vertAlign val="superscript"/>
        <sz val="10"/>
        <rFont val="Verdana"/>
        <family val="2"/>
      </rPr>
      <t>2</t>
    </r>
    <r>
      <rPr>
        <sz val="10"/>
        <rFont val="Verdana"/>
        <family val="2"/>
      </rPr>
      <t xml:space="preserve"> </t>
    </r>
    <r>
      <rPr>
        <b/>
        <sz val="10"/>
        <rFont val="Verdana"/>
        <family val="2"/>
      </rPr>
      <t>(B)</t>
    </r>
  </si>
  <si>
    <r>
      <t xml:space="preserve">Estimated TOTAL ACCEPTED COSTS </t>
    </r>
    <r>
      <rPr>
        <vertAlign val="superscript"/>
        <sz val="10"/>
        <rFont val="Verdana"/>
        <family val="2"/>
      </rPr>
      <t xml:space="preserve">3 </t>
    </r>
    <r>
      <rPr>
        <b/>
        <sz val="10"/>
        <rFont val="Verdana"/>
        <family val="2"/>
      </rPr>
      <t>(C)</t>
    </r>
  </si>
  <si>
    <t>2. as per heading 4 of the Budget of the Action</t>
  </si>
  <si>
    <t>3. as per heading 4 of the Budget of the Action</t>
  </si>
  <si>
    <t>4. do not round, enter percentage with 2 decimals (e.g. 95,00%)</t>
  </si>
  <si>
    <t xml:space="preserve">5.  Are not eligible under this action </t>
  </si>
  <si>
    <t>6. with reference to art.17.4 (b) of the General Conditions, The grant may not produce a profit for the beneficiary(ies) of the Eu grant</t>
  </si>
  <si>
    <t>For example</t>
  </si>
  <si>
    <t>Average costs, based on market rates. Actual travel costs will be applied.</t>
  </si>
  <si>
    <t>Cost is determined based on market price.Actual costs will be applied.</t>
  </si>
  <si>
    <t>Daily rates of salaries are determined based on current salary regime of  the organisation  by considering the total budgets and work loads of the projects.Actual costs will be applied.</t>
  </si>
  <si>
    <r>
      <t xml:space="preserve">3.1  </t>
    </r>
    <r>
      <rPr>
        <b/>
        <sz val="10"/>
        <color rgb="FF7030A0"/>
        <rFont val="Arial"/>
        <family val="2"/>
      </rPr>
      <t>For example -  Venue</t>
    </r>
  </si>
  <si>
    <r>
      <t xml:space="preserve">3.2 </t>
    </r>
    <r>
      <rPr>
        <b/>
        <sz val="10"/>
        <color rgb="FF7030A0"/>
        <rFont val="Arial"/>
        <family val="2"/>
      </rPr>
      <t>For example -  Catering</t>
    </r>
  </si>
  <si>
    <r>
      <t xml:space="preserve">3.3 </t>
    </r>
    <r>
      <rPr>
        <b/>
        <sz val="10"/>
        <color rgb="FF7030A0"/>
        <rFont val="Arial"/>
        <family val="2"/>
      </rPr>
      <t>For example -  Venue Trade faire  participation</t>
    </r>
  </si>
  <si>
    <r>
      <t xml:space="preserve">3.4 </t>
    </r>
    <r>
      <rPr>
        <b/>
        <sz val="10"/>
        <color rgb="FF7030A0"/>
        <rFont val="Arial"/>
        <family val="2"/>
      </rPr>
      <t>For example - Visibility</t>
    </r>
  </si>
  <si>
    <t xml:space="preserve"> Please note that Office equipmenest or any other equipment are not eligible</t>
  </si>
  <si>
    <t>n</t>
  </si>
  <si>
    <t xml:space="preserve">5. EUROCHAMBRES CO FINANCING 95 % </t>
  </si>
  <si>
    <t>Please fill  in the provisional  budget according with your activities and delete the examples, this are only for your information</t>
  </si>
  <si>
    <t xml:space="preserve">ACTION PROVISIONAL BUDGET </t>
  </si>
  <si>
    <t xml:space="preserve">Please note that the total amount of the eligible costs  should not execeed  €60.000 </t>
  </si>
  <si>
    <t xml:space="preserve">maximum  </t>
  </si>
  <si>
    <t xml:space="preserve">if provisional buddet = € 60.000 </t>
  </si>
  <si>
    <r>
      <t xml:space="preserve">2. If staff are not working full time on the Action, the percentage should be indicated alongside the description of the item and reflected in the number of units (not the unit value). </t>
    </r>
    <r>
      <rPr>
        <sz val="10"/>
        <color rgb="FFFF0000"/>
        <rFont val="Arial"/>
        <family val="2"/>
      </rPr>
      <t xml:space="preserve">See sheet 3 DRC </t>
    </r>
  </si>
  <si>
    <t xml:space="preserve">daily </t>
  </si>
  <si>
    <t xml:space="preserve">Please consider that at least 2 visits to Bruxelles should be foreseen for accommodation and daily allowance </t>
  </si>
  <si>
    <t>Please consider that at least 2 visits to Bruxelles should be foreseen for travel x 2 persons</t>
  </si>
  <si>
    <t xml:space="preserve">3.5 </t>
  </si>
  <si>
    <t xml:space="preserve">9.The maximum lump sum are expressed in Sheet 5. Per Diems   </t>
  </si>
  <si>
    <t>2.3  Seminar/conference participants final beneficiary SMEs9</t>
  </si>
  <si>
    <r>
      <t xml:space="preserve">EU/EUROCHAMBRES contribution expressed as a percentage of total eligible costs </t>
    </r>
    <r>
      <rPr>
        <vertAlign val="superscript"/>
        <sz val="8"/>
        <color rgb="FFFF0000"/>
        <rFont val="Verdana"/>
        <family val="2"/>
      </rPr>
      <t>4</t>
    </r>
    <r>
      <rPr>
        <sz val="8"/>
        <color rgb="FFFF0000"/>
        <rFont val="Verdana"/>
        <family val="2"/>
      </rPr>
      <t xml:space="preserve"> </t>
    </r>
    <r>
      <rPr>
        <b/>
        <sz val="8"/>
        <color rgb="FFFF0000"/>
        <rFont val="Verdana"/>
        <family val="2"/>
      </rPr>
      <t>(A/B x 100)</t>
    </r>
  </si>
  <si>
    <r>
      <rPr>
        <sz val="8"/>
        <color rgb="FFFF0000"/>
        <rFont val="Verdana"/>
        <family val="2"/>
      </rPr>
      <t>EU/EUROCHAMBRES  contribution</t>
    </r>
    <r>
      <rPr>
        <sz val="8"/>
        <rFont val="Verdana"/>
        <family val="2"/>
      </rPr>
      <t xml:space="preserve"> expressed as a percentage of total accepted costs</t>
    </r>
    <r>
      <rPr>
        <vertAlign val="superscript"/>
        <sz val="8"/>
        <rFont val="Verdana"/>
        <family val="2"/>
      </rPr>
      <t>4</t>
    </r>
    <r>
      <rPr>
        <sz val="8"/>
        <rFont val="Verdana"/>
        <family val="2"/>
      </rPr>
      <t xml:space="preserve"> </t>
    </r>
    <r>
      <rPr>
        <b/>
        <sz val="8"/>
        <rFont val="Verdana"/>
        <family val="2"/>
      </rPr>
      <t>(A/C x 100)</t>
    </r>
  </si>
  <si>
    <r>
      <t xml:space="preserve">EU/EUROCHAMBRES  contribution sought in this application </t>
    </r>
    <r>
      <rPr>
        <b/>
        <sz val="10"/>
        <color rgb="FFFF0000"/>
        <rFont val="Verdana"/>
        <family val="2"/>
      </rPr>
      <t>(A)</t>
    </r>
  </si>
  <si>
    <t>Role and tasks of the position  NAME SURNAME Position in the project / Partner 1 (Sheet 1. Budget for the Action)</t>
  </si>
  <si>
    <t>1.1 Salaries (gross salaries including social security charges and other related costs, local staff) according with the sheet 3 DRC (Daily Rate Calculation)</t>
  </si>
  <si>
    <t xml:space="preserve">   1.2.1 Seminar/conference participants final beneficiary SMEs</t>
  </si>
  <si>
    <t xml:space="preserve">1.2 Per diems for missions/travel </t>
  </si>
  <si>
    <t xml:space="preserve">3. Other costs, services </t>
  </si>
  <si>
    <t>1. The description of items must be sufficiently detailed and all items broken down into their main components. The number of units and the unit value must be specified for each item depending on the indications provided. The budget has to include costs related to the Action as a whole, regardless the part financed by the Contracting Authority.</t>
  </si>
  <si>
    <t>In order to be elgible the staff costs  should be based on the  elements  included in this table. This document will be  attached to the interim and final financial reports also</t>
  </si>
  <si>
    <r>
      <rPr>
        <sz val="11"/>
        <color rgb="FFFF0000"/>
        <rFont val="Calibri"/>
        <family val="2"/>
        <scheme val="minor"/>
      </rPr>
      <t xml:space="preserve"> Staff Daily Rate Calculation</t>
    </r>
    <r>
      <rPr>
        <sz val="11"/>
        <color theme="1"/>
        <rFont val="Calibri"/>
        <family val="2"/>
        <scheme val="minor"/>
      </rPr>
      <t xml:space="preserve">  (DRC =total costs for the employer ), to be fill for each staff presented in the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</si>
</sst>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Calibri"/>
      <family val="2"/>
      <scheme val="minor"/>
    </font>
    <font>
      <b/>
      <sz val="11"/>
      <color theme="1"/>
      <name val="Calibri"/>
      <family val="2"/>
      <scheme val="minor"/>
    </font>
    <font>
      <b/>
      <sz val="10"/>
      <name val="Arial"/>
      <family val="2"/>
    </font>
    <font>
      <b/>
      <sz val="10"/>
      <color theme="1"/>
      <name val="Arial"/>
      <family val="2"/>
    </font>
    <font>
      <sz val="10"/>
      <name val="Arial"/>
      <family val="2"/>
    </font>
    <font>
      <b/>
      <i/>
      <sz val="10"/>
      <name val="Arial"/>
      <family val="2"/>
    </font>
    <font>
      <sz val="8"/>
      <name val="Calibri"/>
      <family val="2"/>
      <scheme val="minor"/>
    </font>
    <font>
      <b/>
      <sz val="12"/>
      <name val="Arial"/>
      <family val="2"/>
    </font>
    <font>
      <i/>
      <sz val="10"/>
      <name val="Arial"/>
      <family val="2"/>
    </font>
    <font>
      <b/>
      <sz val="10"/>
      <color theme="0"/>
      <name val="Helv"/>
    </font>
    <font>
      <b/>
      <sz val="8"/>
      <color theme="0"/>
      <name val="Arial"/>
      <family val="2"/>
    </font>
    <font>
      <sz val="16"/>
      <color theme="1"/>
      <name val="Arial"/>
      <family val="2"/>
    </font>
    <font>
      <b/>
      <sz val="8"/>
      <color indexed="18"/>
      <name val="Helv"/>
    </font>
    <font>
      <b/>
      <sz val="8"/>
      <name val="Helv"/>
    </font>
    <font>
      <b/>
      <sz val="9"/>
      <name val="Arial"/>
      <family val="2"/>
    </font>
    <font>
      <sz val="11"/>
      <color theme="1"/>
      <name val="Arial"/>
      <family val="2"/>
    </font>
    <font>
      <sz val="9"/>
      <name val="Arial"/>
      <family val="2"/>
    </font>
    <font>
      <b/>
      <sz val="11"/>
      <color theme="1"/>
      <name val="Arial"/>
      <family val="2"/>
    </font>
    <font>
      <b/>
      <sz val="9"/>
      <name val="Helv"/>
    </font>
    <font>
      <b/>
      <sz val="14"/>
      <color theme="1"/>
      <name val="Arial"/>
      <family val="2"/>
    </font>
    <font>
      <sz val="8"/>
      <color theme="1"/>
      <name val="Arial"/>
      <family val="2"/>
    </font>
    <font>
      <sz val="10"/>
      <color theme="1"/>
      <name val="Arial"/>
      <family val="2"/>
    </font>
    <font>
      <strike/>
      <sz val="10"/>
      <color indexed="8"/>
      <name val="Arial"/>
      <family val="2"/>
    </font>
    <font>
      <sz val="10"/>
      <color indexed="8"/>
      <name val="Arial"/>
      <family val="2"/>
    </font>
    <font>
      <b/>
      <sz val="12"/>
      <name val="Verdana"/>
      <family val="2"/>
    </font>
    <font>
      <b/>
      <vertAlign val="superscript"/>
      <sz val="12"/>
      <name val="Verdana"/>
      <family val="2"/>
    </font>
    <font>
      <sz val="10"/>
      <name val="Verdana"/>
      <family val="2"/>
    </font>
    <font>
      <sz val="11"/>
      <color indexed="8"/>
      <name val="Calibri"/>
      <family val="2"/>
    </font>
    <font>
      <b/>
      <sz val="10"/>
      <name val="Verdana"/>
      <family val="2"/>
    </font>
    <font>
      <b/>
      <sz val="10"/>
      <color theme="1"/>
      <name val="Verdana"/>
      <family val="2"/>
    </font>
    <font>
      <sz val="10"/>
      <color theme="1"/>
      <name val="Verdana"/>
      <family val="2"/>
    </font>
    <font>
      <sz val="11"/>
      <color indexed="8"/>
      <name val="Verdana"/>
      <family val="2"/>
    </font>
    <font>
      <i/>
      <sz val="10"/>
      <name val="Verdana"/>
      <family val="2"/>
    </font>
    <font>
      <i/>
      <sz val="10"/>
      <color theme="1"/>
      <name val="Verdana"/>
      <family val="2"/>
    </font>
    <font>
      <vertAlign val="superscript"/>
      <sz val="10"/>
      <name val="Verdana"/>
      <family val="2"/>
    </font>
    <font>
      <sz val="11"/>
      <color theme="1"/>
      <name val="Calibri"/>
      <family val="2"/>
    </font>
    <font>
      <sz val="11"/>
      <color rgb="FFFF0000"/>
      <name val="Calibri"/>
      <family val="2"/>
      <scheme val="minor"/>
    </font>
    <font>
      <sz val="11"/>
      <color rgb="FFFF0000"/>
      <name val="Times New Roman"/>
      <family val="1"/>
    </font>
    <font>
      <sz val="12"/>
      <color theme="1"/>
      <name val="Calibri"/>
      <family val="2"/>
      <scheme val="minor"/>
    </font>
    <font>
      <b/>
      <sz val="12"/>
      <color theme="1"/>
      <name val="Calibri"/>
      <family val="2"/>
      <scheme val="minor"/>
    </font>
    <font>
      <sz val="10"/>
      <color theme="1"/>
      <name val="Times New Roman"/>
      <family val="1"/>
    </font>
    <font>
      <i/>
      <vertAlign val="superscript"/>
      <sz val="10"/>
      <color indexed="8"/>
      <name val="Verdana"/>
      <family val="2"/>
    </font>
    <font>
      <b/>
      <sz val="10"/>
      <color rgb="FF7030A0"/>
      <name val="Arial"/>
      <family val="2"/>
    </font>
    <font>
      <b/>
      <sz val="11"/>
      <color rgb="FF7030A0"/>
      <name val="Calibri"/>
      <family val="2"/>
      <scheme val="minor"/>
    </font>
    <font>
      <sz val="10"/>
      <color rgb="FFFF0000"/>
      <name val="Arial"/>
      <family val="2"/>
    </font>
    <font>
      <sz val="10"/>
      <color rgb="FFFF0000"/>
      <name val="Verdana"/>
      <family val="2"/>
    </font>
    <font>
      <b/>
      <sz val="10"/>
      <color rgb="FFFF0000"/>
      <name val="Verdana"/>
      <family val="2"/>
    </font>
    <font>
      <sz val="11"/>
      <color theme="4" tint="-0.249977111117893"/>
      <name val="Calibri"/>
      <family val="2"/>
      <scheme val="minor"/>
    </font>
    <font>
      <strike/>
      <sz val="10"/>
      <color theme="1"/>
      <name val="Verdana"/>
      <family val="2"/>
    </font>
    <font>
      <b/>
      <sz val="10"/>
      <color rgb="FFFF0000"/>
      <name val="Arial"/>
      <family val="2"/>
    </font>
    <font>
      <b/>
      <sz val="11"/>
      <color rgb="FFFF0000"/>
      <name val="Calibri"/>
      <family val="2"/>
      <scheme val="minor"/>
    </font>
    <font>
      <sz val="11"/>
      <name val="Calibri"/>
      <family val="2"/>
      <scheme val="minor"/>
    </font>
    <font>
      <sz val="8"/>
      <color rgb="FFFF0000"/>
      <name val="Verdana"/>
      <family val="2"/>
    </font>
    <font>
      <vertAlign val="superscript"/>
      <sz val="8"/>
      <color rgb="FFFF0000"/>
      <name val="Verdana"/>
      <family val="2"/>
    </font>
    <font>
      <b/>
      <sz val="8"/>
      <color rgb="FFFF0000"/>
      <name val="Verdana"/>
      <family val="2"/>
    </font>
    <font>
      <sz val="8"/>
      <name val="Verdana"/>
      <family val="2"/>
    </font>
    <font>
      <vertAlign val="superscript"/>
      <sz val="8"/>
      <name val="Verdana"/>
      <family val="2"/>
    </font>
    <font>
      <b/>
      <sz val="8"/>
      <name val="Verdana"/>
      <family val="2"/>
    </font>
    <font>
      <sz val="10"/>
      <color rgb="FFFF0000"/>
      <name val="Calibri"/>
      <family val="2"/>
      <scheme val="minor"/>
    </font>
  </fonts>
  <fills count="12">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99"/>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4.9989318521683403E-2"/>
        <bgColor indexed="64"/>
      </patternFill>
    </fill>
  </fills>
  <borders count="43">
    <border>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0" fontId="4" fillId="0" borderId="0"/>
    <xf numFmtId="0" fontId="27" fillId="0" borderId="0"/>
  </cellStyleXfs>
  <cellXfs count="199">
    <xf numFmtId="0" fontId="0" fillId="0" borderId="0" xfId="0"/>
    <xf numFmtId="0" fontId="3" fillId="0" borderId="1" xfId="0" applyFont="1" applyBorder="1" applyAlignment="1">
      <alignment vertical="center" wrapText="1"/>
    </xf>
    <xf numFmtId="0" fontId="2" fillId="0" borderId="2" xfId="0" applyFont="1" applyBorder="1" applyAlignment="1">
      <alignment horizontal="center"/>
    </xf>
    <xf numFmtId="0" fontId="2" fillId="0" borderId="2" xfId="0" applyFont="1" applyBorder="1"/>
    <xf numFmtId="0" fontId="2" fillId="0" borderId="3" xfId="0" applyFont="1" applyBorder="1"/>
    <xf numFmtId="0" fontId="4" fillId="0" borderId="4" xfId="0" applyFont="1" applyBorder="1" applyAlignment="1">
      <alignment wrapText="1"/>
    </xf>
    <xf numFmtId="0" fontId="0" fillId="0" borderId="2" xfId="0" applyBorder="1" applyAlignment="1">
      <alignment horizontal="center"/>
    </xf>
    <xf numFmtId="0" fontId="0" fillId="0" borderId="2" xfId="0" applyBorder="1"/>
    <xf numFmtId="0" fontId="0" fillId="0" borderId="3" xfId="0" applyBorder="1"/>
    <xf numFmtId="0" fontId="0" fillId="0" borderId="4" xfId="0" applyBorder="1" applyAlignment="1">
      <alignment wrapText="1"/>
    </xf>
    <xf numFmtId="0" fontId="5" fillId="2" borderId="4" xfId="0" applyFont="1" applyFill="1" applyBorder="1" applyAlignment="1">
      <alignment wrapText="1"/>
    </xf>
    <xf numFmtId="0" fontId="5" fillId="2" borderId="5" xfId="0" applyFont="1" applyFill="1" applyBorder="1" applyAlignment="1">
      <alignment horizontal="center"/>
    </xf>
    <xf numFmtId="0" fontId="5" fillId="2" borderId="5" xfId="0" applyFont="1" applyFill="1" applyBorder="1"/>
    <xf numFmtId="0" fontId="2" fillId="2" borderId="6" xfId="0" applyFont="1" applyFill="1" applyBorder="1"/>
    <xf numFmtId="0" fontId="2" fillId="2" borderId="3" xfId="0" applyFont="1" applyFill="1" applyBorder="1"/>
    <xf numFmtId="0" fontId="2" fillId="0" borderId="7" xfId="0" applyFont="1" applyBorder="1" applyAlignment="1">
      <alignment vertical="center" wrapText="1"/>
    </xf>
    <xf numFmtId="0" fontId="4" fillId="0" borderId="7" xfId="0" applyFont="1" applyBorder="1" applyAlignment="1">
      <alignment wrapText="1"/>
    </xf>
    <xf numFmtId="0" fontId="4" fillId="0" borderId="2" xfId="0" applyFont="1" applyBorder="1" applyAlignment="1">
      <alignment horizontal="center"/>
    </xf>
    <xf numFmtId="0" fontId="4" fillId="0" borderId="2" xfId="0" applyFont="1" applyBorder="1"/>
    <xf numFmtId="0" fontId="4" fillId="0" borderId="3" xfId="0" applyFont="1" applyBorder="1"/>
    <xf numFmtId="0" fontId="5" fillId="2" borderId="6" xfId="0" applyFont="1" applyFill="1" applyBorder="1"/>
    <xf numFmtId="0" fontId="4" fillId="0" borderId="8" xfId="0" applyFont="1" applyBorder="1" applyAlignment="1">
      <alignment horizontal="center"/>
    </xf>
    <xf numFmtId="0" fontId="4" fillId="0" borderId="8" xfId="0" applyFont="1" applyBorder="1"/>
    <xf numFmtId="0" fontId="4" fillId="0" borderId="9" xfId="0" applyFont="1" applyBorder="1"/>
    <xf numFmtId="0" fontId="5" fillId="2" borderId="10" xfId="0" applyFont="1" applyFill="1" applyBorder="1" applyAlignment="1">
      <alignment wrapText="1"/>
    </xf>
    <xf numFmtId="0" fontId="5" fillId="2" borderId="11" xfId="0" applyFont="1" applyFill="1" applyBorder="1" applyAlignment="1">
      <alignment horizontal="center"/>
    </xf>
    <xf numFmtId="0" fontId="5" fillId="2" borderId="11" xfId="0" applyFont="1" applyFill="1" applyBorder="1"/>
    <xf numFmtId="0" fontId="5" fillId="2" borderId="12" xfId="0" applyFont="1" applyFill="1" applyBorder="1"/>
    <xf numFmtId="0" fontId="2" fillId="2" borderId="9" xfId="0" applyFont="1" applyFill="1" applyBorder="1"/>
    <xf numFmtId="0" fontId="2" fillId="2" borderId="13" xfId="0" applyFont="1" applyFill="1" applyBorder="1" applyAlignment="1">
      <alignment vertical="center" wrapText="1"/>
    </xf>
    <xf numFmtId="0" fontId="4" fillId="2" borderId="14" xfId="0" applyFont="1" applyFill="1" applyBorder="1" applyAlignment="1">
      <alignment horizontal="center"/>
    </xf>
    <xf numFmtId="0" fontId="4" fillId="2" borderId="14" xfId="0" applyFont="1" applyFill="1" applyBorder="1"/>
    <xf numFmtId="0" fontId="4" fillId="2" borderId="15" xfId="0" applyFont="1" applyFill="1" applyBorder="1"/>
    <xf numFmtId="0" fontId="2" fillId="2" borderId="16" xfId="0" applyFont="1" applyFill="1" applyBorder="1"/>
    <xf numFmtId="0" fontId="5" fillId="2" borderId="14" xfId="0" applyFont="1" applyFill="1" applyBorder="1" applyAlignment="1">
      <alignment horizontal="center"/>
    </xf>
    <xf numFmtId="0" fontId="5" fillId="2" borderId="14" xfId="0" applyFont="1" applyFill="1" applyBorder="1"/>
    <xf numFmtId="0" fontId="5" fillId="2" borderId="15" xfId="0" applyFont="1" applyFill="1" applyBorder="1"/>
    <xf numFmtId="0" fontId="5" fillId="2" borderId="16" xfId="0" applyFont="1" applyFill="1" applyBorder="1"/>
    <xf numFmtId="0" fontId="4" fillId="0" borderId="7" xfId="0" applyFont="1" applyBorder="1" applyAlignment="1">
      <alignment horizontal="left" wrapText="1"/>
    </xf>
    <xf numFmtId="0" fontId="2" fillId="0" borderId="17" xfId="0" applyFont="1" applyBorder="1" applyAlignment="1">
      <alignment horizontal="center" wrapText="1"/>
    </xf>
    <xf numFmtId="0" fontId="2" fillId="2" borderId="18" xfId="0" applyFont="1" applyFill="1" applyBorder="1" applyAlignment="1">
      <alignment horizontal="center"/>
    </xf>
    <xf numFmtId="0" fontId="2" fillId="0" borderId="19" xfId="0" applyFont="1" applyBorder="1" applyAlignment="1">
      <alignment wrapText="1"/>
    </xf>
    <xf numFmtId="0" fontId="8" fillId="2" borderId="20" xfId="0" applyFont="1" applyFill="1" applyBorder="1" applyAlignment="1">
      <alignment horizontal="center" wrapText="1"/>
    </xf>
    <xf numFmtId="0" fontId="2" fillId="0" borderId="7" xfId="0" applyFont="1" applyBorder="1" applyAlignment="1">
      <alignment wrapText="1"/>
    </xf>
    <xf numFmtId="0" fontId="0" fillId="0" borderId="7" xfId="0" applyBorder="1" applyAlignment="1">
      <alignment wrapText="1"/>
    </xf>
    <xf numFmtId="0" fontId="5" fillId="2" borderId="7" xfId="0" applyFont="1" applyFill="1" applyBorder="1" applyAlignment="1">
      <alignment wrapText="1"/>
    </xf>
    <xf numFmtId="0" fontId="5" fillId="2" borderId="21" xfId="0" applyFont="1" applyFill="1" applyBorder="1" applyAlignment="1">
      <alignment wrapText="1"/>
    </xf>
    <xf numFmtId="0" fontId="9" fillId="3" borderId="23" xfId="0" applyFont="1" applyFill="1" applyBorder="1" applyAlignment="1" applyProtection="1">
      <alignment horizontal="center"/>
      <protection locked="0"/>
    </xf>
    <xf numFmtId="0" fontId="9" fillId="3" borderId="5" xfId="0" applyFont="1" applyFill="1" applyBorder="1" applyAlignment="1" applyProtection="1">
      <alignment horizontal="center"/>
      <protection locked="0"/>
    </xf>
    <xf numFmtId="0" fontId="9" fillId="3" borderId="6" xfId="0" applyFont="1" applyFill="1" applyBorder="1" applyAlignment="1" applyProtection="1">
      <alignment horizontal="center"/>
      <protection locked="0"/>
    </xf>
    <xf numFmtId="1" fontId="10" fillId="3" borderId="5" xfId="0" applyNumberFormat="1" applyFont="1" applyFill="1" applyBorder="1" applyAlignment="1" applyProtection="1">
      <alignment horizontal="center"/>
      <protection locked="0"/>
    </xf>
    <xf numFmtId="0" fontId="10" fillId="3" borderId="5" xfId="0" applyFont="1" applyFill="1" applyBorder="1" applyAlignment="1" applyProtection="1">
      <alignment horizontal="center"/>
      <protection locked="0"/>
    </xf>
    <xf numFmtId="0" fontId="10" fillId="3" borderId="6" xfId="0" applyFont="1" applyFill="1" applyBorder="1" applyAlignment="1" applyProtection="1">
      <alignment horizontal="center"/>
      <protection locked="0"/>
    </xf>
    <xf numFmtId="0" fontId="0" fillId="0" borderId="0" xfId="0" applyProtection="1">
      <protection locked="0"/>
    </xf>
    <xf numFmtId="0" fontId="11" fillId="0" borderId="0" xfId="0" applyFont="1" applyProtection="1">
      <protection locked="0"/>
    </xf>
    <xf numFmtId="0" fontId="12" fillId="4" borderId="23" xfId="0" applyFont="1" applyFill="1" applyBorder="1" applyAlignment="1" applyProtection="1">
      <alignment horizontal="left"/>
      <protection locked="0"/>
    </xf>
    <xf numFmtId="0" fontId="13" fillId="4" borderId="5" xfId="0" applyFont="1" applyFill="1" applyBorder="1" applyAlignment="1" applyProtection="1">
      <alignment horizontal="center"/>
      <protection locked="0"/>
    </xf>
    <xf numFmtId="0" fontId="13" fillId="4" borderId="6" xfId="0" applyFont="1" applyFill="1" applyBorder="1" applyAlignment="1" applyProtection="1">
      <alignment horizontal="center"/>
      <protection locked="0"/>
    </xf>
    <xf numFmtId="4" fontId="14" fillId="5" borderId="5" xfId="0" applyNumberFormat="1" applyFont="1" applyFill="1" applyBorder="1" applyProtection="1">
      <protection locked="0"/>
    </xf>
    <xf numFmtId="4" fontId="14" fillId="0" borderId="6" xfId="0" applyNumberFormat="1" applyFont="1" applyBorder="1" applyProtection="1">
      <protection locked="0"/>
    </xf>
    <xf numFmtId="0" fontId="1" fillId="0" borderId="0" xfId="0" applyFont="1" applyProtection="1">
      <protection locked="0"/>
    </xf>
    <xf numFmtId="0" fontId="15" fillId="0" borderId="0" xfId="0" applyFont="1" applyProtection="1">
      <protection locked="0"/>
    </xf>
    <xf numFmtId="1" fontId="15" fillId="0" borderId="0" xfId="0" applyNumberFormat="1" applyFont="1" applyProtection="1">
      <protection locked="0"/>
    </xf>
    <xf numFmtId="0" fontId="12" fillId="4" borderId="24" xfId="0" applyFont="1" applyFill="1" applyBorder="1" applyAlignment="1" applyProtection="1">
      <alignment horizontal="left"/>
      <protection locked="0"/>
    </xf>
    <xf numFmtId="0" fontId="13" fillId="4" borderId="0" xfId="0" applyFont="1" applyFill="1" applyAlignment="1" applyProtection="1">
      <alignment horizontal="center"/>
      <protection locked="0"/>
    </xf>
    <xf numFmtId="0" fontId="13" fillId="4" borderId="25" xfId="0" applyFont="1" applyFill="1" applyBorder="1" applyAlignment="1" applyProtection="1">
      <alignment horizontal="center"/>
      <protection locked="0"/>
    </xf>
    <xf numFmtId="4" fontId="16" fillId="5" borderId="0" xfId="0" applyNumberFormat="1" applyFont="1" applyFill="1" applyProtection="1">
      <protection locked="0"/>
    </xf>
    <xf numFmtId="4" fontId="16" fillId="0" borderId="25" xfId="0" applyNumberFormat="1" applyFont="1" applyBorder="1" applyProtection="1">
      <protection locked="0"/>
    </xf>
    <xf numFmtId="0" fontId="13" fillId="4" borderId="25" xfId="0" quotePrefix="1" applyFont="1" applyFill="1" applyBorder="1" applyAlignment="1" applyProtection="1">
      <alignment horizontal="center"/>
      <protection locked="0"/>
    </xf>
    <xf numFmtId="4" fontId="16" fillId="0" borderId="0" xfId="0" applyNumberFormat="1" applyFont="1"/>
    <xf numFmtId="1" fontId="15" fillId="5" borderId="0" xfId="0" applyNumberFormat="1" applyFont="1" applyFill="1" applyProtection="1">
      <protection locked="0"/>
    </xf>
    <xf numFmtId="4" fontId="16" fillId="0" borderId="0" xfId="0" applyNumberFormat="1" applyFont="1" applyProtection="1">
      <protection locked="0"/>
    </xf>
    <xf numFmtId="0" fontId="17" fillId="0" borderId="0" xfId="0" applyFont="1" applyProtection="1">
      <protection locked="0"/>
    </xf>
    <xf numFmtId="1" fontId="17" fillId="0" borderId="0" xfId="0" applyNumberFormat="1" applyFont="1" applyProtection="1">
      <protection locked="0"/>
    </xf>
    <xf numFmtId="0" fontId="16" fillId="5" borderId="0" xfId="0" applyFont="1" applyFill="1" applyProtection="1">
      <protection locked="0"/>
    </xf>
    <xf numFmtId="0" fontId="16" fillId="0" borderId="0" xfId="0" applyFont="1" applyProtection="1">
      <protection locked="0"/>
    </xf>
    <xf numFmtId="0" fontId="17" fillId="4" borderId="0" xfId="0" applyFont="1" applyFill="1" applyProtection="1">
      <protection locked="0"/>
    </xf>
    <xf numFmtId="1" fontId="17" fillId="4" borderId="0" xfId="0" applyNumberFormat="1" applyFont="1" applyFill="1" applyProtection="1">
      <protection locked="0"/>
    </xf>
    <xf numFmtId="0" fontId="18" fillId="4" borderId="0" xfId="0" applyFont="1" applyFill="1" applyAlignment="1" applyProtection="1">
      <alignment horizontal="center"/>
      <protection locked="0"/>
    </xf>
    <xf numFmtId="0" fontId="13" fillId="4" borderId="6" xfId="0" quotePrefix="1" applyFont="1" applyFill="1" applyBorder="1" applyAlignment="1" applyProtection="1">
      <alignment horizontal="center"/>
      <protection locked="0"/>
    </xf>
    <xf numFmtId="4" fontId="14" fillId="0" borderId="5" xfId="0" applyNumberFormat="1" applyFont="1" applyBorder="1"/>
    <xf numFmtId="1" fontId="17" fillId="5" borderId="0" xfId="0" applyNumberFormat="1" applyFont="1" applyFill="1" applyProtection="1">
      <protection locked="0"/>
    </xf>
    <xf numFmtId="0" fontId="19" fillId="0" borderId="0" xfId="0" applyFont="1" applyProtection="1">
      <protection locked="0"/>
    </xf>
    <xf numFmtId="0" fontId="19" fillId="4" borderId="0" xfId="0" applyFont="1" applyFill="1" applyProtection="1">
      <protection locked="0"/>
    </xf>
    <xf numFmtId="0" fontId="15" fillId="4" borderId="0" xfId="0" applyFont="1" applyFill="1" applyProtection="1">
      <protection locked="0"/>
    </xf>
    <xf numFmtId="4" fontId="19" fillId="4" borderId="0" xfId="0" applyNumberFormat="1" applyFont="1" applyFill="1" applyProtection="1">
      <protection locked="0"/>
    </xf>
    <xf numFmtId="0" fontId="20" fillId="0" borderId="0" xfId="0" applyFont="1" applyAlignment="1" applyProtection="1">
      <alignment horizontal="center"/>
      <protection locked="0"/>
    </xf>
    <xf numFmtId="0" fontId="12" fillId="6" borderId="23" xfId="0" applyFont="1" applyFill="1" applyBorder="1" applyAlignment="1" applyProtection="1">
      <alignment horizontal="left"/>
      <protection locked="0"/>
    </xf>
    <xf numFmtId="0" fontId="13" fillId="6" borderId="5" xfId="0" applyFont="1" applyFill="1" applyBorder="1" applyAlignment="1" applyProtection="1">
      <alignment horizontal="center"/>
      <protection locked="0"/>
    </xf>
    <xf numFmtId="0" fontId="13" fillId="6" borderId="6" xfId="0" applyFont="1" applyFill="1" applyBorder="1" applyAlignment="1" applyProtection="1">
      <alignment horizontal="center"/>
      <protection locked="0"/>
    </xf>
    <xf numFmtId="4" fontId="14" fillId="0" borderId="26" xfId="0" applyNumberFormat="1" applyFont="1" applyBorder="1" applyProtection="1">
      <protection locked="0"/>
    </xf>
    <xf numFmtId="4" fontId="14" fillId="6" borderId="5" xfId="0" applyNumberFormat="1" applyFont="1" applyFill="1" applyBorder="1"/>
    <xf numFmtId="4" fontId="14" fillId="6" borderId="6" xfId="0" applyNumberFormat="1" applyFont="1" applyFill="1" applyBorder="1" applyProtection="1">
      <protection locked="0"/>
    </xf>
    <xf numFmtId="0" fontId="7" fillId="0" borderId="0" xfId="0" applyFont="1" applyAlignment="1">
      <alignment horizontal="left" wrapText="1"/>
    </xf>
    <xf numFmtId="0" fontId="4" fillId="0" borderId="5" xfId="0" applyFont="1" applyBorder="1"/>
    <xf numFmtId="0" fontId="4" fillId="0" borderId="6" xfId="0" applyFont="1" applyBorder="1"/>
    <xf numFmtId="0" fontId="24" fillId="0" borderId="0" xfId="1" applyFont="1" applyAlignment="1">
      <alignment horizontal="left"/>
    </xf>
    <xf numFmtId="0" fontId="26" fillId="0" borderId="0" xfId="1" applyFont="1"/>
    <xf numFmtId="0" fontId="4" fillId="0" borderId="0" xfId="1"/>
    <xf numFmtId="0" fontId="27" fillId="0" borderId="0" xfId="2"/>
    <xf numFmtId="0" fontId="28" fillId="0" borderId="27" xfId="1" applyFont="1" applyBorder="1" applyAlignment="1">
      <alignment horizontal="left"/>
    </xf>
    <xf numFmtId="0" fontId="26" fillId="0" borderId="28" xfId="1" applyFont="1" applyBorder="1"/>
    <xf numFmtId="0" fontId="28" fillId="7" borderId="29" xfId="1" applyFont="1" applyFill="1" applyBorder="1" applyAlignment="1">
      <alignment horizontal="center"/>
    </xf>
    <xf numFmtId="0" fontId="28" fillId="7" borderId="30" xfId="1" applyFont="1" applyFill="1" applyBorder="1" applyAlignment="1">
      <alignment horizontal="center"/>
    </xf>
    <xf numFmtId="0" fontId="28" fillId="0" borderId="31" xfId="1" applyFont="1" applyBorder="1" applyAlignment="1">
      <alignment horizontal="left"/>
    </xf>
    <xf numFmtId="0" fontId="28" fillId="7" borderId="32" xfId="1" applyFont="1" applyFill="1" applyBorder="1" applyAlignment="1">
      <alignment horizontal="center" wrapText="1"/>
    </xf>
    <xf numFmtId="0" fontId="28" fillId="7" borderId="33" xfId="1" applyFont="1" applyFill="1" applyBorder="1" applyAlignment="1">
      <alignment horizontal="center" vertical="center"/>
    </xf>
    <xf numFmtId="0" fontId="29" fillId="7" borderId="13" xfId="1" applyFont="1" applyFill="1" applyBorder="1"/>
    <xf numFmtId="0" fontId="30" fillId="7" borderId="16" xfId="1" applyFont="1" applyFill="1" applyBorder="1"/>
    <xf numFmtId="0" fontId="26" fillId="2" borderId="0" xfId="1" applyFont="1" applyFill="1"/>
    <xf numFmtId="0" fontId="26" fillId="2" borderId="34" xfId="1" applyFont="1" applyFill="1" applyBorder="1"/>
    <xf numFmtId="0" fontId="26" fillId="0" borderId="31" xfId="1" applyFont="1" applyBorder="1"/>
    <xf numFmtId="0" fontId="26" fillId="8" borderId="35" xfId="1" applyFont="1" applyFill="1" applyBorder="1"/>
    <xf numFmtId="0" fontId="31" fillId="0" borderId="0" xfId="2" applyFont="1"/>
    <xf numFmtId="0" fontId="32" fillId="0" borderId="19" xfId="1" applyFont="1" applyBorder="1"/>
    <xf numFmtId="0" fontId="33" fillId="0" borderId="36" xfId="1" applyFont="1" applyBorder="1"/>
    <xf numFmtId="0" fontId="32" fillId="0" borderId="7" xfId="1" applyFont="1" applyBorder="1"/>
    <xf numFmtId="0" fontId="26" fillId="0" borderId="23" xfId="1" applyFont="1" applyBorder="1"/>
    <xf numFmtId="0" fontId="26" fillId="8" borderId="2" xfId="1" applyFont="1" applyFill="1" applyBorder="1"/>
    <xf numFmtId="0" fontId="26" fillId="0" borderId="7" xfId="1" applyFont="1" applyBorder="1"/>
    <xf numFmtId="0" fontId="26" fillId="9" borderId="37" xfId="1" applyFont="1" applyFill="1" applyBorder="1"/>
    <xf numFmtId="0" fontId="26" fillId="9" borderId="24" xfId="1" applyFont="1" applyFill="1" applyBorder="1"/>
    <xf numFmtId="0" fontId="26" fillId="10" borderId="31" xfId="1" applyFont="1" applyFill="1" applyBorder="1"/>
    <xf numFmtId="0" fontId="26" fillId="10" borderId="0" xfId="1" applyFont="1" applyFill="1"/>
    <xf numFmtId="0" fontId="28" fillId="7" borderId="13" xfId="1" applyFont="1" applyFill="1" applyBorder="1"/>
    <xf numFmtId="0" fontId="26" fillId="7" borderId="16" xfId="1" applyFont="1" applyFill="1" applyBorder="1"/>
    <xf numFmtId="0" fontId="26" fillId="8" borderId="38" xfId="1" applyFont="1" applyFill="1" applyBorder="1"/>
    <xf numFmtId="0" fontId="30" fillId="2" borderId="34" xfId="1" applyFont="1" applyFill="1" applyBorder="1"/>
    <xf numFmtId="0" fontId="21" fillId="0" borderId="0" xfId="1" applyFont="1"/>
    <xf numFmtId="0" fontId="35" fillId="0" borderId="0" xfId="2" applyFont="1"/>
    <xf numFmtId="0" fontId="26" fillId="11" borderId="31" xfId="1" applyFont="1" applyFill="1" applyBorder="1" applyAlignment="1">
      <alignment wrapText="1"/>
    </xf>
    <xf numFmtId="0" fontId="26" fillId="11" borderId="0" xfId="1" applyFont="1" applyFill="1"/>
    <xf numFmtId="0" fontId="26" fillId="11" borderId="31" xfId="1" applyFont="1" applyFill="1" applyBorder="1"/>
    <xf numFmtId="0" fontId="26" fillId="8" borderId="39" xfId="1" applyFont="1" applyFill="1" applyBorder="1"/>
    <xf numFmtId="0" fontId="26" fillId="11" borderId="24" xfId="1" applyFont="1" applyFill="1" applyBorder="1"/>
    <xf numFmtId="0" fontId="26" fillId="11" borderId="40" xfId="1" applyFont="1" applyFill="1" applyBorder="1"/>
    <xf numFmtId="0" fontId="26" fillId="11" borderId="41" xfId="1" applyFont="1" applyFill="1" applyBorder="1"/>
    <xf numFmtId="0" fontId="26" fillId="2" borderId="33" xfId="1" applyFont="1" applyFill="1" applyBorder="1"/>
    <xf numFmtId="0" fontId="21" fillId="0" borderId="0" xfId="0" applyFont="1" applyAlignment="1">
      <alignment horizontal="left" wrapText="1"/>
    </xf>
    <xf numFmtId="0" fontId="1" fillId="0" borderId="0" xfId="0" applyFont="1"/>
    <xf numFmtId="0" fontId="0" fillId="0" borderId="0" xfId="0" applyAlignment="1">
      <alignment wrapText="1"/>
    </xf>
    <xf numFmtId="0" fontId="37" fillId="0" borderId="0" xfId="0" applyFont="1"/>
    <xf numFmtId="0" fontId="36" fillId="0" borderId="0" xfId="0" applyFont="1"/>
    <xf numFmtId="0" fontId="38" fillId="0" borderId="0" xfId="0" applyFont="1"/>
    <xf numFmtId="0" fontId="39" fillId="0" borderId="0" xfId="0" applyFont="1" applyAlignment="1">
      <alignment horizontal="left"/>
    </xf>
    <xf numFmtId="0" fontId="40" fillId="0" borderId="0" xfId="2" applyFont="1"/>
    <xf numFmtId="0" fontId="42" fillId="0" borderId="2" xfId="0" applyFont="1" applyBorder="1" applyAlignment="1">
      <alignment horizontal="center"/>
    </xf>
    <xf numFmtId="49" fontId="0" fillId="0" borderId="2" xfId="0" applyNumberFormat="1" applyBorder="1" applyAlignment="1">
      <alignment wrapText="1"/>
    </xf>
    <xf numFmtId="49" fontId="5" fillId="2" borderId="2" xfId="0" applyNumberFormat="1" applyFont="1" applyFill="1" applyBorder="1" applyAlignment="1">
      <alignment wrapText="1"/>
    </xf>
    <xf numFmtId="49" fontId="2" fillId="0" borderId="2" xfId="0" applyNumberFormat="1" applyFont="1" applyBorder="1" applyAlignment="1">
      <alignment wrapText="1"/>
    </xf>
    <xf numFmtId="49" fontId="4" fillId="0" borderId="2" xfId="0" applyNumberFormat="1" applyFont="1" applyBorder="1" applyAlignment="1">
      <alignment wrapText="1"/>
    </xf>
    <xf numFmtId="49" fontId="4" fillId="0" borderId="8" xfId="0" applyNumberFormat="1" applyFont="1" applyBorder="1" applyAlignment="1">
      <alignment wrapText="1"/>
    </xf>
    <xf numFmtId="49" fontId="5" fillId="2" borderId="22" xfId="0" applyNumberFormat="1" applyFont="1" applyFill="1" applyBorder="1" applyAlignment="1">
      <alignment wrapText="1"/>
    </xf>
    <xf numFmtId="49" fontId="0" fillId="0" borderId="0" xfId="0" applyNumberFormat="1" applyAlignment="1">
      <alignment wrapText="1"/>
    </xf>
    <xf numFmtId="0" fontId="0" fillId="0" borderId="2" xfId="0" applyBorder="1" applyAlignment="1">
      <alignment horizontal="center" wrapText="1"/>
    </xf>
    <xf numFmtId="0" fontId="0" fillId="0" borderId="2" xfId="0" applyBorder="1" applyAlignment="1">
      <alignment wrapText="1"/>
    </xf>
    <xf numFmtId="0" fontId="42" fillId="0" borderId="2" xfId="0" applyFont="1" applyBorder="1" applyAlignment="1">
      <alignment horizontal="center" wrapText="1"/>
    </xf>
    <xf numFmtId="0" fontId="5" fillId="2" borderId="2" xfId="0" applyFont="1" applyFill="1" applyBorder="1" applyAlignment="1">
      <alignment horizontal="center" wrapText="1"/>
    </xf>
    <xf numFmtId="0" fontId="2" fillId="0" borderId="2" xfId="0" applyFont="1" applyBorder="1" applyAlignment="1">
      <alignment horizontal="center" wrapText="1"/>
    </xf>
    <xf numFmtId="0" fontId="4" fillId="0" borderId="2" xfId="0" applyFont="1" applyBorder="1" applyAlignment="1">
      <alignment horizontal="center" wrapText="1"/>
    </xf>
    <xf numFmtId="0" fontId="4" fillId="0" borderId="8" xfId="0" applyFont="1" applyBorder="1" applyAlignment="1">
      <alignment horizontal="center" wrapText="1"/>
    </xf>
    <xf numFmtId="0" fontId="5" fillId="2" borderId="22"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20" xfId="0" applyFont="1" applyFill="1" applyBorder="1" applyAlignment="1">
      <alignment horizontal="center" vertical="top"/>
    </xf>
    <xf numFmtId="0" fontId="2" fillId="2" borderId="20" xfId="0" applyFont="1" applyFill="1" applyBorder="1" applyAlignment="1">
      <alignment horizontal="center" vertical="top" wrapText="1"/>
    </xf>
    <xf numFmtId="0" fontId="2" fillId="2" borderId="42" xfId="0" applyFont="1" applyFill="1" applyBorder="1" applyAlignment="1">
      <alignment horizontal="center" vertical="top" wrapText="1"/>
    </xf>
    <xf numFmtId="0" fontId="0" fillId="0" borderId="5" xfId="0" applyBorder="1"/>
    <xf numFmtId="0" fontId="43" fillId="0" borderId="5" xfId="0" applyFont="1" applyBorder="1"/>
    <xf numFmtId="0" fontId="0" fillId="0" borderId="6" xfId="0" applyBorder="1"/>
    <xf numFmtId="0" fontId="21" fillId="0" borderId="0" xfId="0" applyFont="1" applyAlignment="1">
      <alignment horizontal="left" wrapText="1"/>
    </xf>
    <xf numFmtId="0" fontId="0" fillId="0" borderId="0" xfId="0" applyAlignment="1">
      <alignment horizontal="left" wrapText="1"/>
    </xf>
    <xf numFmtId="0" fontId="45" fillId="0" borderId="31" xfId="1" applyFont="1" applyBorder="1"/>
    <xf numFmtId="0" fontId="47" fillId="0" borderId="0" xfId="0" applyFont="1"/>
    <xf numFmtId="0" fontId="36" fillId="0" borderId="4" xfId="0" applyFont="1" applyBorder="1" applyAlignment="1">
      <alignment wrapText="1"/>
    </xf>
    <xf numFmtId="0" fontId="49" fillId="2" borderId="13" xfId="0" applyFont="1" applyFill="1" applyBorder="1" applyAlignment="1">
      <alignment vertical="center" wrapText="1"/>
    </xf>
    <xf numFmtId="0" fontId="0" fillId="0" borderId="26" xfId="0" applyBorder="1"/>
    <xf numFmtId="0" fontId="43" fillId="0" borderId="26" xfId="0" applyFont="1" applyBorder="1"/>
    <xf numFmtId="0" fontId="39" fillId="0" borderId="0" xfId="0" applyFont="1"/>
    <xf numFmtId="0" fontId="50" fillId="0" borderId="26" xfId="0" applyFont="1" applyBorder="1"/>
    <xf numFmtId="0" fontId="36" fillId="0" borderId="2" xfId="0" applyFont="1" applyBorder="1" applyAlignment="1">
      <alignment horizontal="center" wrapText="1"/>
    </xf>
    <xf numFmtId="0" fontId="44" fillId="0" borderId="2" xfId="0" applyFont="1" applyBorder="1" applyAlignment="1">
      <alignment horizontal="center" wrapText="1"/>
    </xf>
    <xf numFmtId="0" fontId="2" fillId="0" borderId="7" xfId="0" applyFont="1" applyBorder="1" applyAlignment="1">
      <alignment horizontal="left" wrapText="1"/>
    </xf>
    <xf numFmtId="0" fontId="51" fillId="0" borderId="4" xfId="0" applyFont="1" applyBorder="1" applyAlignment="1">
      <alignment wrapText="1"/>
    </xf>
    <xf numFmtId="0" fontId="52" fillId="0" borderId="31" xfId="1" applyFont="1" applyBorder="1"/>
    <xf numFmtId="0" fontId="55" fillId="11" borderId="37" xfId="1" applyFont="1" applyFill="1" applyBorder="1"/>
    <xf numFmtId="0" fontId="48" fillId="0" borderId="0" xfId="1" applyFont="1" applyFill="1" applyBorder="1"/>
    <xf numFmtId="0" fontId="58" fillId="0" borderId="23" xfId="0" applyFont="1" applyBorder="1"/>
    <xf numFmtId="0" fontId="44" fillId="0" borderId="0" xfId="0" applyFont="1" applyAlignment="1">
      <alignment horizontal="left" wrapText="1"/>
    </xf>
    <xf numFmtId="0" fontId="36" fillId="0" borderId="0" xfId="0" applyFont="1" applyAlignment="1">
      <alignment horizontal="left" wrapText="1"/>
    </xf>
    <xf numFmtId="0" fontId="2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1" fillId="0" borderId="0" xfId="0" applyFont="1" applyAlignment="1">
      <alignment horizontal="left" wrapText="1"/>
    </xf>
    <xf numFmtId="0" fontId="2" fillId="2" borderId="13" xfId="0" applyFont="1" applyFill="1" applyBorder="1" applyAlignment="1">
      <alignment horizontal="center"/>
    </xf>
    <xf numFmtId="0" fontId="0" fillId="0" borderId="14" xfId="0" applyBorder="1"/>
    <xf numFmtId="0" fontId="40" fillId="0" borderId="0" xfId="2" applyFont="1" applyAlignment="1">
      <alignment wrapText="1"/>
    </xf>
    <xf numFmtId="0" fontId="40" fillId="0" borderId="0" xfId="0" applyFont="1"/>
    <xf numFmtId="49" fontId="37" fillId="0" borderId="0" xfId="0" applyNumberFormat="1" applyFont="1" applyAlignment="1">
      <alignment horizontal="center" wrapText="1"/>
    </xf>
    <xf numFmtId="49" fontId="0" fillId="0" borderId="0" xfId="0" applyNumberFormat="1" applyAlignment="1">
      <alignment horizontal="center" wrapText="1"/>
    </xf>
  </cellXfs>
  <cellStyles count="3">
    <cellStyle name="Normal" xfId="0" builtinId="0"/>
    <cellStyle name="Normal 2" xfId="1" xr:uid="{C7898A39-C58A-4713-A105-AC7210CFCD48}"/>
    <cellStyle name="Normal_revised (2)" xfId="2" xr:uid="{665AD3E3-F6E0-4DB4-81AC-0AEFF26105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2720340</xdr:colOff>
      <xdr:row>0</xdr:row>
      <xdr:rowOff>0</xdr:rowOff>
    </xdr:from>
    <xdr:to>
      <xdr:col>5</xdr:col>
      <xdr:colOff>15240</xdr:colOff>
      <xdr:row>8</xdr:row>
      <xdr:rowOff>173354</xdr:rowOff>
    </xdr:to>
    <xdr:pic>
      <xdr:nvPicPr>
        <xdr:cNvPr id="2" name="Picture 1">
          <a:extLst>
            <a:ext uri="{FF2B5EF4-FFF2-40B4-BE49-F238E27FC236}">
              <a16:creationId xmlns:a16="http://schemas.microsoft.com/office/drawing/2014/main" id="{C9EFB243-8905-4C66-B3B1-8D2EEA063A43}"/>
            </a:ext>
          </a:extLst>
        </xdr:cNvPr>
        <xdr:cNvPicPr/>
      </xdr:nvPicPr>
      <xdr:blipFill>
        <a:blip xmlns:r="http://schemas.openxmlformats.org/officeDocument/2006/relationships" r:embed="rId1"/>
        <a:stretch>
          <a:fillRect/>
        </a:stretch>
      </xdr:blipFill>
      <xdr:spPr>
        <a:xfrm>
          <a:off x="2720340" y="0"/>
          <a:ext cx="5528310" cy="17278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4E96D-2E9A-4FCF-93F3-8FF2B8B77C08}">
  <dimension ref="A2:I62"/>
  <sheetViews>
    <sheetView tabSelected="1" topLeftCell="A30" zoomScale="130" zoomScaleNormal="130" zoomScaleSheetLayoutView="100" workbookViewId="0">
      <selection activeCell="E45" sqref="E45"/>
    </sheetView>
  </sheetViews>
  <sheetFormatPr defaultRowHeight="14.4" x14ac:dyDescent="0.3"/>
  <cols>
    <col min="1" max="1" width="75" customWidth="1"/>
    <col min="2" max="2" width="18.44140625" bestFit="1" customWidth="1"/>
  </cols>
  <sheetData>
    <row r="2" spans="1:5" ht="15.6" x14ac:dyDescent="0.3">
      <c r="A2" s="143" t="s">
        <v>167</v>
      </c>
    </row>
    <row r="3" spans="1:5" ht="15.6" x14ac:dyDescent="0.3">
      <c r="A3" s="143" t="s">
        <v>164</v>
      </c>
    </row>
    <row r="4" spans="1:5" ht="15.6" x14ac:dyDescent="0.3">
      <c r="A4" s="143" t="s">
        <v>165</v>
      </c>
    </row>
    <row r="5" spans="1:5" ht="15.6" x14ac:dyDescent="0.3">
      <c r="A5" s="143"/>
    </row>
    <row r="6" spans="1:5" ht="15.6" x14ac:dyDescent="0.3">
      <c r="A6" s="144" t="s">
        <v>166</v>
      </c>
    </row>
    <row r="7" spans="1:5" ht="15.6" x14ac:dyDescent="0.3">
      <c r="A7" s="177" t="s">
        <v>195</v>
      </c>
    </row>
    <row r="10" spans="1:5" x14ac:dyDescent="0.3">
      <c r="A10" s="186" t="s">
        <v>194</v>
      </c>
      <c r="B10" s="166"/>
      <c r="C10" s="166"/>
      <c r="D10" s="167" t="s">
        <v>183</v>
      </c>
      <c r="E10" s="168"/>
    </row>
    <row r="11" spans="1:5" x14ac:dyDescent="0.3">
      <c r="A11" s="178" t="s">
        <v>196</v>
      </c>
      <c r="B11" s="175"/>
      <c r="C11" s="175"/>
      <c r="D11" s="176"/>
      <c r="E11" s="175"/>
    </row>
    <row r="12" spans="1:5" ht="39.6" x14ac:dyDescent="0.3">
      <c r="A12" s="162" t="s">
        <v>99</v>
      </c>
      <c r="B12" s="163" t="s">
        <v>100</v>
      </c>
      <c r="C12" s="163" t="s">
        <v>1</v>
      </c>
      <c r="D12" s="164" t="s">
        <v>2</v>
      </c>
      <c r="E12" s="165" t="s">
        <v>23</v>
      </c>
    </row>
    <row r="13" spans="1:5" x14ac:dyDescent="0.3">
      <c r="A13" s="1" t="s">
        <v>24</v>
      </c>
      <c r="B13" s="2"/>
      <c r="C13" s="3"/>
      <c r="D13" s="3" t="s">
        <v>200</v>
      </c>
      <c r="E13" s="4"/>
    </row>
    <row r="14" spans="1:5" ht="27" x14ac:dyDescent="0.3">
      <c r="A14" s="5" t="s">
        <v>210</v>
      </c>
      <c r="B14" s="6" t="s">
        <v>120</v>
      </c>
      <c r="C14" s="7">
        <v>5</v>
      </c>
      <c r="D14" s="7">
        <v>100</v>
      </c>
      <c r="E14" s="8">
        <f>D14*C14</f>
        <v>500</v>
      </c>
    </row>
    <row r="15" spans="1:5" x14ac:dyDescent="0.3">
      <c r="A15" s="5" t="s">
        <v>124</v>
      </c>
      <c r="B15" s="6" t="s">
        <v>120</v>
      </c>
      <c r="C15" s="7">
        <v>18</v>
      </c>
      <c r="D15" s="7">
        <v>900</v>
      </c>
      <c r="E15" s="8">
        <f t="shared" ref="E15:E18" si="0">D15*C15</f>
        <v>16200</v>
      </c>
    </row>
    <row r="16" spans="1:5" x14ac:dyDescent="0.3">
      <c r="A16" s="5" t="s">
        <v>125</v>
      </c>
      <c r="B16" s="6" t="s">
        <v>120</v>
      </c>
      <c r="C16" s="7">
        <v>1</v>
      </c>
      <c r="D16" s="7">
        <v>700</v>
      </c>
      <c r="E16" s="8">
        <f t="shared" si="0"/>
        <v>700</v>
      </c>
    </row>
    <row r="17" spans="1:5" x14ac:dyDescent="0.3">
      <c r="A17" s="5" t="s">
        <v>14</v>
      </c>
      <c r="B17" s="6" t="s">
        <v>120</v>
      </c>
      <c r="C17" s="7">
        <v>12</v>
      </c>
      <c r="D17" s="7">
        <v>300</v>
      </c>
      <c r="E17" s="8">
        <f t="shared" si="0"/>
        <v>3600</v>
      </c>
    </row>
    <row r="18" spans="1:5" x14ac:dyDescent="0.3">
      <c r="A18" s="5" t="s">
        <v>15</v>
      </c>
      <c r="B18" s="6" t="s">
        <v>120</v>
      </c>
      <c r="C18" s="7">
        <v>10</v>
      </c>
      <c r="D18" s="7"/>
      <c r="E18" s="8">
        <f t="shared" si="0"/>
        <v>0</v>
      </c>
    </row>
    <row r="19" spans="1:5" x14ac:dyDescent="0.3">
      <c r="A19" s="5" t="s">
        <v>16</v>
      </c>
      <c r="B19" s="6"/>
      <c r="C19" s="7"/>
      <c r="D19" s="7"/>
      <c r="E19" s="8"/>
    </row>
    <row r="20" spans="1:5" x14ac:dyDescent="0.3">
      <c r="A20" s="5" t="s">
        <v>17</v>
      </c>
      <c r="B20" s="6"/>
      <c r="C20" s="7"/>
      <c r="D20" s="7"/>
      <c r="E20" s="8"/>
    </row>
    <row r="21" spans="1:5" x14ac:dyDescent="0.3">
      <c r="A21" s="5" t="s">
        <v>18</v>
      </c>
      <c r="B21" s="6"/>
      <c r="C21" s="7"/>
      <c r="D21" s="7"/>
      <c r="E21" s="8"/>
    </row>
    <row r="22" spans="1:5" x14ac:dyDescent="0.3">
      <c r="A22" s="5" t="s">
        <v>19</v>
      </c>
      <c r="B22" s="6"/>
      <c r="C22" s="7"/>
      <c r="D22" s="7"/>
      <c r="E22" s="8"/>
    </row>
    <row r="23" spans="1:5" x14ac:dyDescent="0.3">
      <c r="A23" s="10" t="s">
        <v>4</v>
      </c>
      <c r="B23" s="11"/>
      <c r="C23" s="12" t="s">
        <v>121</v>
      </c>
      <c r="D23" s="13"/>
      <c r="E23" s="14">
        <f>MIN(24000,SUM(E14:E22))</f>
        <v>21000</v>
      </c>
    </row>
    <row r="24" spans="1:5" x14ac:dyDescent="0.3">
      <c r="A24" s="5" t="s">
        <v>212</v>
      </c>
      <c r="B24" s="6"/>
      <c r="C24" s="7"/>
      <c r="D24" s="7"/>
      <c r="E24" s="8"/>
    </row>
    <row r="25" spans="1:5" x14ac:dyDescent="0.3">
      <c r="A25" s="9" t="s">
        <v>106</v>
      </c>
      <c r="B25" s="6" t="s">
        <v>3</v>
      </c>
      <c r="C25" s="7">
        <f>10*2</f>
        <v>20</v>
      </c>
      <c r="D25" s="7">
        <v>200</v>
      </c>
      <c r="E25" s="8">
        <f>C25*D25</f>
        <v>4000</v>
      </c>
    </row>
    <row r="26" spans="1:5" x14ac:dyDescent="0.3">
      <c r="A26" s="9" t="s">
        <v>211</v>
      </c>
      <c r="B26" s="6" t="s">
        <v>105</v>
      </c>
      <c r="C26" s="7">
        <f>5*10</f>
        <v>50</v>
      </c>
      <c r="D26" s="7">
        <v>150</v>
      </c>
      <c r="E26" s="8">
        <f>D26*C26</f>
        <v>7500</v>
      </c>
    </row>
    <row r="27" spans="1:5" x14ac:dyDescent="0.3">
      <c r="A27" s="173"/>
      <c r="B27" s="6"/>
      <c r="C27" s="7"/>
      <c r="D27" s="7"/>
      <c r="E27" s="8"/>
    </row>
    <row r="28" spans="1:5" x14ac:dyDescent="0.3">
      <c r="A28" s="10" t="s">
        <v>111</v>
      </c>
      <c r="B28" s="11"/>
      <c r="C28" s="12"/>
      <c r="D28" s="13"/>
      <c r="E28" s="14">
        <f>SUM(E24:E27)</f>
        <v>11500</v>
      </c>
    </row>
    <row r="29" spans="1:5" x14ac:dyDescent="0.3">
      <c r="A29" s="15" t="s">
        <v>102</v>
      </c>
      <c r="B29" s="2"/>
      <c r="C29" s="3"/>
      <c r="D29" s="3"/>
      <c r="E29" s="4"/>
    </row>
    <row r="30" spans="1:5" x14ac:dyDescent="0.3">
      <c r="A30" s="16" t="s">
        <v>107</v>
      </c>
      <c r="B30" s="17" t="s">
        <v>6</v>
      </c>
      <c r="C30" s="18">
        <v>5</v>
      </c>
      <c r="D30" s="18">
        <v>500</v>
      </c>
      <c r="E30" s="19">
        <f>D30*C30</f>
        <v>2500</v>
      </c>
    </row>
    <row r="31" spans="1:5" x14ac:dyDescent="0.3">
      <c r="A31" s="16" t="s">
        <v>108</v>
      </c>
      <c r="B31" s="17" t="s">
        <v>6</v>
      </c>
      <c r="C31" s="18">
        <v>23</v>
      </c>
      <c r="D31" s="18">
        <v>500</v>
      </c>
      <c r="E31" s="19">
        <f t="shared" ref="E31:E32" si="1">D31*C31</f>
        <v>11500</v>
      </c>
    </row>
    <row r="32" spans="1:5" x14ac:dyDescent="0.3">
      <c r="A32" s="16" t="s">
        <v>109</v>
      </c>
      <c r="B32" s="17" t="s">
        <v>6</v>
      </c>
      <c r="C32" s="18"/>
      <c r="D32" s="18"/>
      <c r="E32" s="19">
        <f t="shared" si="1"/>
        <v>0</v>
      </c>
    </row>
    <row r="33" spans="1:5" x14ac:dyDescent="0.3">
      <c r="A33" s="16" t="s">
        <v>110</v>
      </c>
      <c r="B33" s="17" t="s">
        <v>6</v>
      </c>
      <c r="C33" s="18"/>
      <c r="D33" s="18"/>
      <c r="E33" s="19"/>
    </row>
    <row r="34" spans="1:5" x14ac:dyDescent="0.3">
      <c r="A34" s="182" t="s">
        <v>205</v>
      </c>
      <c r="B34" s="6" t="s">
        <v>105</v>
      </c>
      <c r="C34" s="94"/>
      <c r="D34" s="95"/>
      <c r="E34" s="19"/>
    </row>
    <row r="35" spans="1:5" x14ac:dyDescent="0.3">
      <c r="A35" s="10" t="s">
        <v>10</v>
      </c>
      <c r="B35" s="11"/>
      <c r="C35" s="12"/>
      <c r="D35" s="20"/>
      <c r="E35" s="14">
        <f>SUM(E30:E34)</f>
        <v>14000</v>
      </c>
    </row>
    <row r="36" spans="1:5" x14ac:dyDescent="0.3">
      <c r="A36" s="15" t="s">
        <v>213</v>
      </c>
      <c r="B36" s="2"/>
      <c r="C36" s="3"/>
      <c r="D36" s="3"/>
      <c r="E36" s="4"/>
    </row>
    <row r="37" spans="1:5" x14ac:dyDescent="0.3">
      <c r="A37" s="38" t="s">
        <v>187</v>
      </c>
      <c r="B37" s="17" t="s">
        <v>11</v>
      </c>
      <c r="C37" s="3">
        <v>3</v>
      </c>
      <c r="D37" s="3">
        <v>2400</v>
      </c>
      <c r="E37" s="4">
        <f>D37*C37</f>
        <v>7200</v>
      </c>
    </row>
    <row r="38" spans="1:5" x14ac:dyDescent="0.3">
      <c r="A38" s="38" t="s">
        <v>188</v>
      </c>
      <c r="B38" s="17" t="s">
        <v>11</v>
      </c>
      <c r="C38" s="3">
        <v>1</v>
      </c>
      <c r="D38" s="3">
        <v>3000</v>
      </c>
      <c r="E38" s="4">
        <f t="shared" ref="E38:E40" si="2">D38*C38</f>
        <v>3000</v>
      </c>
    </row>
    <row r="39" spans="1:5" x14ac:dyDescent="0.3">
      <c r="A39" s="38" t="s">
        <v>189</v>
      </c>
      <c r="B39" s="17" t="s">
        <v>11</v>
      </c>
      <c r="C39" s="3">
        <v>1</v>
      </c>
      <c r="D39" s="3">
        <v>2700</v>
      </c>
      <c r="E39" s="4">
        <f t="shared" si="2"/>
        <v>2700</v>
      </c>
    </row>
    <row r="40" spans="1:5" x14ac:dyDescent="0.3">
      <c r="A40" s="38" t="s">
        <v>190</v>
      </c>
      <c r="B40" s="17" t="s">
        <v>11</v>
      </c>
      <c r="C40" s="18">
        <v>6</v>
      </c>
      <c r="D40" s="18">
        <v>100</v>
      </c>
      <c r="E40" s="4">
        <f>D40*C40</f>
        <v>600</v>
      </c>
    </row>
    <row r="41" spans="1:5" x14ac:dyDescent="0.3">
      <c r="A41" s="181" t="s">
        <v>203</v>
      </c>
      <c r="B41" s="17" t="s">
        <v>11</v>
      </c>
      <c r="C41" s="18"/>
      <c r="D41" s="18"/>
      <c r="E41" s="19"/>
    </row>
    <row r="42" spans="1:5" x14ac:dyDescent="0.3">
      <c r="A42" s="38">
        <v>3.6</v>
      </c>
      <c r="B42" s="21" t="s">
        <v>11</v>
      </c>
      <c r="C42" s="22"/>
      <c r="D42" s="22"/>
      <c r="E42" s="23"/>
    </row>
    <row r="43" spans="1:5" ht="15" thickBot="1" x14ac:dyDescent="0.35">
      <c r="A43" s="24" t="s">
        <v>12</v>
      </c>
      <c r="B43" s="25"/>
      <c r="C43" s="26"/>
      <c r="D43" s="27"/>
      <c r="E43" s="28">
        <f>SUM(E37:E42)</f>
        <v>13500</v>
      </c>
    </row>
    <row r="44" spans="1:5" ht="15" thickBot="1" x14ac:dyDescent="0.35">
      <c r="A44" s="29" t="s">
        <v>123</v>
      </c>
      <c r="B44" s="30" t="s">
        <v>197</v>
      </c>
      <c r="C44" s="31"/>
      <c r="D44" s="32"/>
      <c r="E44" s="33">
        <f>E23+E28+E35+E43</f>
        <v>60000</v>
      </c>
    </row>
    <row r="45" spans="1:5" ht="15" thickBot="1" x14ac:dyDescent="0.35">
      <c r="A45" s="174" t="s">
        <v>193</v>
      </c>
      <c r="B45" s="34" t="s">
        <v>197</v>
      </c>
      <c r="C45" s="35"/>
      <c r="D45" s="36"/>
      <c r="E45" s="37">
        <f>MIN(57000,95%*(E23+E28+E35+E43))</f>
        <v>57000</v>
      </c>
    </row>
    <row r="46" spans="1:5" ht="15" thickBot="1" x14ac:dyDescent="0.35">
      <c r="A46" s="29" t="s">
        <v>122</v>
      </c>
      <c r="B46" s="30" t="s">
        <v>198</v>
      </c>
      <c r="C46" s="31"/>
      <c r="D46" s="32"/>
      <c r="E46" s="33">
        <f>E44-E45</f>
        <v>3000</v>
      </c>
    </row>
    <row r="50" spans="1:9" ht="42" customHeight="1" x14ac:dyDescent="0.3">
      <c r="A50" s="189" t="s">
        <v>214</v>
      </c>
      <c r="B50" s="190"/>
      <c r="C50" s="190"/>
      <c r="D50" s="190"/>
      <c r="E50" s="190"/>
      <c r="F50" s="138"/>
      <c r="G50" s="138"/>
      <c r="H50" s="138"/>
      <c r="I50" s="138"/>
    </row>
    <row r="51" spans="1:9" ht="28.2" customHeight="1" x14ac:dyDescent="0.3">
      <c r="A51" s="189" t="s">
        <v>199</v>
      </c>
      <c r="B51" s="190"/>
      <c r="C51" s="190"/>
      <c r="D51" s="190"/>
      <c r="E51" s="190"/>
      <c r="F51" s="189"/>
      <c r="G51" s="190"/>
      <c r="H51" s="190"/>
      <c r="I51" s="190"/>
    </row>
    <row r="52" spans="1:9" ht="69.75" customHeight="1" x14ac:dyDescent="0.3">
      <c r="A52" s="189" t="s">
        <v>95</v>
      </c>
      <c r="B52" s="190"/>
      <c r="C52" s="190"/>
      <c r="D52" s="190"/>
      <c r="E52" s="190"/>
      <c r="F52" s="189"/>
      <c r="G52" s="190"/>
      <c r="H52" s="190"/>
      <c r="I52" s="190"/>
    </row>
    <row r="53" spans="1:9" x14ac:dyDescent="0.3">
      <c r="A53" s="189" t="s">
        <v>101</v>
      </c>
      <c r="B53" s="190"/>
      <c r="C53" s="190"/>
      <c r="D53" s="190"/>
      <c r="E53" s="190"/>
      <c r="F53" s="189"/>
      <c r="G53" s="190"/>
      <c r="H53" s="190"/>
      <c r="I53" s="190"/>
    </row>
    <row r="54" spans="1:9" x14ac:dyDescent="0.3">
      <c r="A54" s="189" t="s">
        <v>96</v>
      </c>
      <c r="B54" s="190"/>
      <c r="C54" s="190"/>
      <c r="D54" s="190"/>
      <c r="E54" s="190"/>
      <c r="F54" s="189"/>
      <c r="G54" s="190"/>
      <c r="H54" s="190"/>
      <c r="I54" s="190"/>
    </row>
    <row r="55" spans="1:9" ht="63.6" customHeight="1" x14ac:dyDescent="0.3">
      <c r="A55" s="189" t="s">
        <v>97</v>
      </c>
      <c r="B55" s="190"/>
      <c r="C55" s="190"/>
      <c r="D55" s="190"/>
      <c r="E55" s="190"/>
      <c r="F55" s="189"/>
      <c r="G55" s="190"/>
      <c r="H55" s="190"/>
      <c r="I55" s="190"/>
    </row>
    <row r="56" spans="1:9" ht="22.2" customHeight="1" x14ac:dyDescent="0.3">
      <c r="A56" s="189" t="s">
        <v>98</v>
      </c>
      <c r="B56" s="190"/>
      <c r="C56" s="190"/>
      <c r="D56" s="190"/>
      <c r="E56" s="190"/>
      <c r="F56" s="189"/>
      <c r="G56" s="190"/>
      <c r="H56" s="190"/>
      <c r="I56" s="190"/>
    </row>
    <row r="57" spans="1:9" ht="22.2" customHeight="1" x14ac:dyDescent="0.3">
      <c r="A57" s="169" t="s">
        <v>204</v>
      </c>
      <c r="B57" s="170"/>
      <c r="C57" s="170"/>
      <c r="D57" s="170"/>
      <c r="E57" s="170"/>
      <c r="F57" s="169"/>
      <c r="G57" s="170"/>
      <c r="H57" s="170"/>
      <c r="I57" s="170"/>
    </row>
    <row r="58" spans="1:9" ht="14.4" customHeight="1" x14ac:dyDescent="0.3">
      <c r="A58" s="191" t="s">
        <v>94</v>
      </c>
      <c r="B58" s="192"/>
      <c r="C58" s="192"/>
      <c r="D58" s="192"/>
      <c r="E58" s="192"/>
      <c r="F58" s="189"/>
      <c r="G58" s="190"/>
      <c r="H58" s="190"/>
      <c r="I58" s="190"/>
    </row>
    <row r="59" spans="1:9" x14ac:dyDescent="0.3">
      <c r="A59" s="189"/>
      <c r="B59" s="190"/>
      <c r="C59" s="190"/>
      <c r="D59" s="190"/>
      <c r="E59" s="190"/>
      <c r="F59" s="189"/>
      <c r="G59" s="190"/>
      <c r="H59" s="190"/>
      <c r="I59" s="190"/>
    </row>
    <row r="60" spans="1:9" x14ac:dyDescent="0.3">
      <c r="A60" s="187" t="s">
        <v>103</v>
      </c>
      <c r="B60" s="188"/>
      <c r="C60" s="188"/>
      <c r="D60" s="188"/>
      <c r="E60" s="188"/>
      <c r="F60" s="189"/>
      <c r="G60" s="190"/>
      <c r="H60" s="190"/>
      <c r="I60" s="190"/>
    </row>
    <row r="61" spans="1:9" x14ac:dyDescent="0.3">
      <c r="A61" s="187" t="s">
        <v>191</v>
      </c>
      <c r="B61" s="188"/>
      <c r="C61" s="188"/>
      <c r="D61" s="188"/>
      <c r="E61" s="188"/>
      <c r="F61" s="189"/>
      <c r="G61" s="190"/>
      <c r="H61" s="190"/>
      <c r="I61" s="190"/>
    </row>
    <row r="62" spans="1:9" x14ac:dyDescent="0.3">
      <c r="A62" s="189"/>
      <c r="B62" s="190"/>
      <c r="C62" s="190"/>
      <c r="D62" s="190"/>
      <c r="E62" s="190"/>
      <c r="F62" s="189"/>
      <c r="G62" s="190"/>
      <c r="H62" s="190"/>
      <c r="I62" s="190"/>
    </row>
  </sheetData>
  <mergeCells count="23">
    <mergeCell ref="A53:E53"/>
    <mergeCell ref="F53:I53"/>
    <mergeCell ref="A50:E50"/>
    <mergeCell ref="A51:E51"/>
    <mergeCell ref="F51:I51"/>
    <mergeCell ref="A52:E52"/>
    <mergeCell ref="F52:I52"/>
    <mergeCell ref="A61:E61"/>
    <mergeCell ref="F61:I61"/>
    <mergeCell ref="A62:E62"/>
    <mergeCell ref="F62:I62"/>
    <mergeCell ref="A54:E54"/>
    <mergeCell ref="F54:I54"/>
    <mergeCell ref="A55:E55"/>
    <mergeCell ref="F55:I55"/>
    <mergeCell ref="A56:E56"/>
    <mergeCell ref="F56:I56"/>
    <mergeCell ref="A58:E58"/>
    <mergeCell ref="F58:I58"/>
    <mergeCell ref="A59:E59"/>
    <mergeCell ref="F59:I59"/>
    <mergeCell ref="A60:E60"/>
    <mergeCell ref="F60:I60"/>
  </mergeCells>
  <phoneticPr fontId="6" type="noConversion"/>
  <pageMargins left="0.70866141732283472" right="0.70866141732283472" top="0.74803149606299213" bottom="0.74803149606299213" header="0.31496062992125984" footer="0.31496062992125984"/>
  <pageSetup scale="89" orientation="landscape" r:id="rId1"/>
  <headerFooter>
    <oddFooter>&amp;LEU4Business : Connecting Companies&amp;C&amp;F&amp;RENI/2019/411-865</oddFooter>
  </headerFooter>
  <rowBreaks count="1" manualBreakCount="1">
    <brk id="32"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9663E-A2D1-4744-9F0D-B1E2553DDE3C}">
  <dimension ref="A1:C34"/>
  <sheetViews>
    <sheetView topLeftCell="A10" zoomScaleNormal="100" workbookViewId="0">
      <selection activeCell="B22" sqref="B22"/>
    </sheetView>
  </sheetViews>
  <sheetFormatPr defaultRowHeight="14.4" x14ac:dyDescent="0.3"/>
  <cols>
    <col min="1" max="1" width="52.6640625" customWidth="1"/>
    <col min="2" max="2" width="30.6640625" bestFit="1" customWidth="1"/>
    <col min="3" max="3" width="32.6640625" bestFit="1" customWidth="1"/>
  </cols>
  <sheetData>
    <row r="1" spans="1:3" ht="16.2" thickBot="1" x14ac:dyDescent="0.35">
      <c r="A1" s="93" t="s">
        <v>92</v>
      </c>
      <c r="B1" s="193" t="s">
        <v>93</v>
      </c>
      <c r="C1" s="194"/>
    </row>
    <row r="2" spans="1:3" x14ac:dyDescent="0.3">
      <c r="A2" s="39" t="s">
        <v>0</v>
      </c>
      <c r="B2" s="40" t="s">
        <v>27</v>
      </c>
      <c r="C2" s="40" t="s">
        <v>28</v>
      </c>
    </row>
    <row r="3" spans="1:3" ht="93" x14ac:dyDescent="0.3">
      <c r="A3" s="41"/>
      <c r="B3" s="42" t="s">
        <v>29</v>
      </c>
      <c r="C3" s="42" t="s">
        <v>30</v>
      </c>
    </row>
    <row r="4" spans="1:3" x14ac:dyDescent="0.3">
      <c r="A4" s="43" t="s">
        <v>24</v>
      </c>
      <c r="B4" s="2"/>
      <c r="C4" s="146" t="s">
        <v>183</v>
      </c>
    </row>
    <row r="5" spans="1:3" ht="28.8" x14ac:dyDescent="0.3">
      <c r="A5" s="44" t="s">
        <v>31</v>
      </c>
      <c r="B5" s="154"/>
      <c r="C5" s="155"/>
    </row>
    <row r="6" spans="1:3" ht="79.8" x14ac:dyDescent="0.3">
      <c r="A6" s="44" t="s">
        <v>13</v>
      </c>
      <c r="B6" s="156" t="s">
        <v>209</v>
      </c>
      <c r="C6" s="156" t="s">
        <v>186</v>
      </c>
    </row>
    <row r="7" spans="1:3" x14ac:dyDescent="0.3">
      <c r="A7" s="44" t="s">
        <v>14</v>
      </c>
      <c r="B7" s="154"/>
      <c r="C7" s="147"/>
    </row>
    <row r="8" spans="1:3" x14ac:dyDescent="0.3">
      <c r="A8" s="44" t="s">
        <v>15</v>
      </c>
      <c r="B8" s="154"/>
      <c r="C8" s="147"/>
    </row>
    <row r="9" spans="1:3" x14ac:dyDescent="0.3">
      <c r="A9" s="44" t="s">
        <v>16</v>
      </c>
      <c r="B9" s="154"/>
      <c r="C9" s="147"/>
    </row>
    <row r="10" spans="1:3" x14ac:dyDescent="0.3">
      <c r="A10" s="44" t="s">
        <v>17</v>
      </c>
      <c r="B10" s="154"/>
      <c r="C10" s="147"/>
    </row>
    <row r="11" spans="1:3" x14ac:dyDescent="0.3">
      <c r="A11" s="44" t="s">
        <v>18</v>
      </c>
      <c r="B11" s="154"/>
      <c r="C11" s="147"/>
    </row>
    <row r="12" spans="1:3" x14ac:dyDescent="0.3">
      <c r="A12" s="44" t="s">
        <v>19</v>
      </c>
      <c r="B12" s="154"/>
      <c r="C12" s="147"/>
    </row>
    <row r="13" spans="1:3" x14ac:dyDescent="0.3">
      <c r="A13" s="44" t="s">
        <v>20</v>
      </c>
      <c r="B13" s="154"/>
      <c r="C13" s="147"/>
    </row>
    <row r="14" spans="1:3" x14ac:dyDescent="0.3">
      <c r="A14" s="44"/>
      <c r="B14" s="154"/>
      <c r="C14" s="147"/>
    </row>
    <row r="15" spans="1:3" x14ac:dyDescent="0.3">
      <c r="A15" s="44"/>
      <c r="B15" s="154"/>
      <c r="C15" s="147"/>
    </row>
    <row r="16" spans="1:3" x14ac:dyDescent="0.3">
      <c r="A16" s="44" t="s">
        <v>25</v>
      </c>
      <c r="B16" s="154"/>
      <c r="C16" s="147"/>
    </row>
    <row r="17" spans="1:3" ht="57.6" x14ac:dyDescent="0.3">
      <c r="A17" s="9" t="s">
        <v>21</v>
      </c>
      <c r="B17" s="179" t="s">
        <v>201</v>
      </c>
      <c r="C17" s="147"/>
    </row>
    <row r="18" spans="1:3" x14ac:dyDescent="0.3">
      <c r="A18" s="9" t="s">
        <v>22</v>
      </c>
      <c r="B18" s="154"/>
      <c r="C18" s="147"/>
    </row>
    <row r="19" spans="1:3" x14ac:dyDescent="0.3">
      <c r="A19" s="44"/>
      <c r="B19" s="154"/>
      <c r="C19" s="147"/>
    </row>
    <row r="20" spans="1:3" x14ac:dyDescent="0.3">
      <c r="A20" s="45" t="s">
        <v>4</v>
      </c>
      <c r="B20" s="157"/>
      <c r="C20" s="148"/>
    </row>
    <row r="21" spans="1:3" x14ac:dyDescent="0.3">
      <c r="A21" s="43" t="s">
        <v>32</v>
      </c>
      <c r="B21" s="158"/>
      <c r="C21" s="149"/>
    </row>
    <row r="22" spans="1:3" ht="40.200000000000003" x14ac:dyDescent="0.3">
      <c r="A22" s="16" t="s">
        <v>5</v>
      </c>
      <c r="B22" s="180" t="s">
        <v>202</v>
      </c>
      <c r="C22" s="156" t="s">
        <v>184</v>
      </c>
    </row>
    <row r="23" spans="1:3" x14ac:dyDescent="0.3">
      <c r="A23" s="16" t="s">
        <v>7</v>
      </c>
      <c r="B23" s="159"/>
      <c r="C23" s="150"/>
    </row>
    <row r="24" spans="1:3" x14ac:dyDescent="0.3">
      <c r="A24" s="16" t="s">
        <v>8</v>
      </c>
      <c r="B24" s="159"/>
      <c r="C24" s="150"/>
    </row>
    <row r="25" spans="1:3" x14ac:dyDescent="0.3">
      <c r="A25" s="16" t="s">
        <v>9</v>
      </c>
      <c r="B25" s="159"/>
      <c r="C25" s="150"/>
    </row>
    <row r="26" spans="1:3" x14ac:dyDescent="0.3">
      <c r="A26" s="45" t="s">
        <v>10</v>
      </c>
      <c r="B26" s="157"/>
      <c r="C26" s="148"/>
    </row>
    <row r="27" spans="1:3" x14ac:dyDescent="0.3">
      <c r="A27" s="43" t="s">
        <v>26</v>
      </c>
      <c r="B27" s="158"/>
      <c r="C27" s="149"/>
    </row>
    <row r="28" spans="1:3" ht="40.200000000000003" x14ac:dyDescent="0.3">
      <c r="A28" s="38">
        <v>3.1</v>
      </c>
      <c r="B28" s="159"/>
      <c r="C28" s="156" t="s">
        <v>185</v>
      </c>
    </row>
    <row r="29" spans="1:3" x14ac:dyDescent="0.3">
      <c r="A29" s="38">
        <v>3.2</v>
      </c>
      <c r="B29" s="159"/>
      <c r="C29" s="150"/>
    </row>
    <row r="30" spans="1:3" x14ac:dyDescent="0.3">
      <c r="A30" s="38">
        <v>3.3</v>
      </c>
      <c r="B30" s="160"/>
      <c r="C30" s="151"/>
    </row>
    <row r="31" spans="1:3" ht="15" thickBot="1" x14ac:dyDescent="0.35">
      <c r="A31" s="46" t="s">
        <v>12</v>
      </c>
      <c r="B31" s="161"/>
      <c r="C31" s="152"/>
    </row>
    <row r="32" spans="1:3" x14ac:dyDescent="0.3">
      <c r="C32" s="153"/>
    </row>
    <row r="33" spans="3:3" x14ac:dyDescent="0.3">
      <c r="C33" s="153"/>
    </row>
    <row r="34" spans="3:3" x14ac:dyDescent="0.3">
      <c r="C34" s="153"/>
    </row>
  </sheetData>
  <mergeCells count="1">
    <mergeCell ref="B1:C1"/>
  </mergeCells>
  <phoneticPr fontId="6" type="noConversion"/>
  <pageMargins left="0.70866141732283472" right="0.70866141732283472" top="0.74803149606299213" bottom="0.74803149606299213" header="0.31496062992125984" footer="0.31496062992125984"/>
  <pageSetup orientation="landscape" r:id="rId1"/>
  <headerFooter>
    <oddFooter>&amp;LEU4Business : Connecting Companies&amp;CPART B&amp;RENI/2019/411-865</oddFooter>
  </headerFooter>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6D322-9BC7-4D3C-BF65-7751C61F825C}">
  <dimension ref="A2:V34"/>
  <sheetViews>
    <sheetView topLeftCell="A10" workbookViewId="0">
      <selection activeCell="B2" sqref="B2"/>
    </sheetView>
  </sheetViews>
  <sheetFormatPr defaultRowHeight="14.4" x14ac:dyDescent="0.3"/>
  <cols>
    <col min="2" max="2" width="16.33203125" customWidth="1"/>
    <col min="3" max="3" width="9.33203125" hidden="1" customWidth="1"/>
    <col min="20" max="20" width="43.44140625" bestFit="1" customWidth="1"/>
    <col min="22" max="22" width="9.88671875" bestFit="1" customWidth="1"/>
  </cols>
  <sheetData>
    <row r="2" spans="1:22" x14ac:dyDescent="0.3">
      <c r="A2" s="98">
        <v>3</v>
      </c>
      <c r="B2" t="s">
        <v>216</v>
      </c>
    </row>
    <row r="3" spans="1:22" x14ac:dyDescent="0.3">
      <c r="A3" s="98"/>
      <c r="B3" t="s">
        <v>215</v>
      </c>
      <c r="C3" t="s">
        <v>192</v>
      </c>
    </row>
    <row r="5" spans="1:22" s="53" customFormat="1" ht="20.399999999999999" x14ac:dyDescent="0.35">
      <c r="A5" s="47" t="s">
        <v>33</v>
      </c>
      <c r="B5" s="48"/>
      <c r="C5" s="49"/>
      <c r="D5" s="50" t="s">
        <v>34</v>
      </c>
      <c r="E5" s="51" t="s">
        <v>35</v>
      </c>
      <c r="F5" s="51" t="s">
        <v>36</v>
      </c>
      <c r="G5" s="51" t="s">
        <v>37</v>
      </c>
      <c r="H5" s="51" t="s">
        <v>38</v>
      </c>
      <c r="I5" s="51" t="s">
        <v>39</v>
      </c>
      <c r="J5" s="51" t="s">
        <v>40</v>
      </c>
      <c r="K5" s="51" t="s">
        <v>41</v>
      </c>
      <c r="L5" s="51" t="s">
        <v>42</v>
      </c>
      <c r="M5" s="51" t="s">
        <v>43</v>
      </c>
      <c r="N5" s="51" t="s">
        <v>44</v>
      </c>
      <c r="O5" s="51" t="s">
        <v>45</v>
      </c>
      <c r="P5" s="51" t="s">
        <v>46</v>
      </c>
      <c r="Q5" s="52" t="s">
        <v>47</v>
      </c>
      <c r="S5" s="54" t="s">
        <v>48</v>
      </c>
      <c r="T5" s="54"/>
      <c r="U5" s="54"/>
      <c r="V5" s="54"/>
    </row>
    <row r="6" spans="1:22" s="60" customFormat="1" ht="18" customHeight="1" x14ac:dyDescent="0.3">
      <c r="A6" s="55" t="s">
        <v>49</v>
      </c>
      <c r="B6" s="56" t="s">
        <v>50</v>
      </c>
      <c r="C6" s="57"/>
      <c r="D6" s="58">
        <v>500</v>
      </c>
      <c r="E6" s="58">
        <v>500</v>
      </c>
      <c r="F6" s="58">
        <v>500</v>
      </c>
      <c r="G6" s="58">
        <v>500</v>
      </c>
      <c r="H6" s="58">
        <v>500</v>
      </c>
      <c r="I6" s="58">
        <v>500</v>
      </c>
      <c r="J6" s="58">
        <v>500</v>
      </c>
      <c r="K6" s="58">
        <v>500</v>
      </c>
      <c r="L6" s="58">
        <v>500</v>
      </c>
      <c r="M6" s="58">
        <v>500</v>
      </c>
      <c r="N6" s="58">
        <v>500</v>
      </c>
      <c r="O6" s="58">
        <v>500</v>
      </c>
      <c r="P6" s="58">
        <v>500</v>
      </c>
      <c r="Q6" s="59">
        <f>SUM(D6:P6)</f>
        <v>6500</v>
      </c>
      <c r="S6" s="61"/>
      <c r="T6" s="61"/>
      <c r="U6" s="61"/>
      <c r="V6" s="61"/>
    </row>
    <row r="7" spans="1:22" s="53" customFormat="1" ht="18" customHeight="1" x14ac:dyDescent="0.3">
      <c r="A7" s="55" t="s">
        <v>51</v>
      </c>
      <c r="B7" s="56" t="s">
        <v>52</v>
      </c>
      <c r="C7" s="57"/>
      <c r="D7" s="58">
        <v>2000</v>
      </c>
      <c r="E7" s="58">
        <v>2000</v>
      </c>
      <c r="F7" s="58">
        <v>2000</v>
      </c>
      <c r="G7" s="58">
        <v>2000</v>
      </c>
      <c r="H7" s="58">
        <v>2000</v>
      </c>
      <c r="I7" s="58">
        <v>2000</v>
      </c>
      <c r="J7" s="58">
        <v>2000</v>
      </c>
      <c r="K7" s="58">
        <v>2000</v>
      </c>
      <c r="L7" s="58">
        <v>2000</v>
      </c>
      <c r="M7" s="58">
        <v>2000</v>
      </c>
      <c r="N7" s="58">
        <v>2000</v>
      </c>
      <c r="O7" s="58">
        <v>2000</v>
      </c>
      <c r="P7" s="58">
        <v>2000</v>
      </c>
      <c r="Q7" s="59">
        <f>SUM(D7:P7)</f>
        <v>26000</v>
      </c>
      <c r="S7" s="61">
        <v>1</v>
      </c>
      <c r="T7" s="61" t="s">
        <v>53</v>
      </c>
      <c r="U7" s="62"/>
      <c r="V7" s="62">
        <v>365</v>
      </c>
    </row>
    <row r="8" spans="1:22" s="53" customFormat="1" ht="18" customHeight="1" x14ac:dyDescent="0.3">
      <c r="A8" s="63" t="s">
        <v>54</v>
      </c>
      <c r="B8" s="64"/>
      <c r="C8" s="65" t="s">
        <v>55</v>
      </c>
      <c r="D8" s="66">
        <v>400</v>
      </c>
      <c r="E8" s="66">
        <v>400</v>
      </c>
      <c r="F8" s="66">
        <v>400</v>
      </c>
      <c r="G8" s="66">
        <v>400</v>
      </c>
      <c r="H8" s="66">
        <v>400</v>
      </c>
      <c r="I8" s="66">
        <v>400</v>
      </c>
      <c r="J8" s="66">
        <v>400</v>
      </c>
      <c r="K8" s="66">
        <v>400</v>
      </c>
      <c r="L8" s="66">
        <v>400</v>
      </c>
      <c r="M8" s="66">
        <v>400</v>
      </c>
      <c r="N8" s="66">
        <v>400</v>
      </c>
      <c r="O8" s="66">
        <v>400</v>
      </c>
      <c r="P8" s="66">
        <v>400</v>
      </c>
      <c r="Q8" s="67">
        <f>SUM(D8:P8)</f>
        <v>5200</v>
      </c>
      <c r="S8" s="61">
        <v>2</v>
      </c>
      <c r="T8" s="61" t="s">
        <v>56</v>
      </c>
      <c r="U8" s="62">
        <v>-104</v>
      </c>
      <c r="V8" s="62"/>
    </row>
    <row r="9" spans="1:22" s="53" customFormat="1" ht="18" customHeight="1" x14ac:dyDescent="0.3">
      <c r="A9" s="63" t="s">
        <v>57</v>
      </c>
      <c r="B9" s="64"/>
      <c r="C9" s="68" t="s">
        <v>58</v>
      </c>
      <c r="D9" s="69">
        <f>+D7-D8</f>
        <v>1600</v>
      </c>
      <c r="E9" s="69">
        <f t="shared" ref="E9:Q9" si="0">+E7-E8</f>
        <v>1600</v>
      </c>
      <c r="F9" s="69">
        <f t="shared" si="0"/>
        <v>1600</v>
      </c>
      <c r="G9" s="69">
        <f t="shared" si="0"/>
        <v>1600</v>
      </c>
      <c r="H9" s="69">
        <f t="shared" si="0"/>
        <v>1600</v>
      </c>
      <c r="I9" s="69">
        <f t="shared" si="0"/>
        <v>1600</v>
      </c>
      <c r="J9" s="69">
        <f t="shared" si="0"/>
        <v>1600</v>
      </c>
      <c r="K9" s="69">
        <f t="shared" si="0"/>
        <v>1600</v>
      </c>
      <c r="L9" s="69">
        <f t="shared" si="0"/>
        <v>1600</v>
      </c>
      <c r="M9" s="69">
        <f t="shared" si="0"/>
        <v>1600</v>
      </c>
      <c r="N9" s="69">
        <f t="shared" si="0"/>
        <v>1600</v>
      </c>
      <c r="O9" s="69">
        <f t="shared" si="0"/>
        <v>1600</v>
      </c>
      <c r="P9" s="69">
        <f t="shared" si="0"/>
        <v>1600</v>
      </c>
      <c r="Q9" s="67">
        <f t="shared" si="0"/>
        <v>20800</v>
      </c>
      <c r="S9" s="61">
        <v>3</v>
      </c>
      <c r="T9" s="61" t="s">
        <v>59</v>
      </c>
      <c r="U9" s="70">
        <v>-20</v>
      </c>
      <c r="V9" s="62"/>
    </row>
    <row r="10" spans="1:22" s="53" customFormat="1" ht="18" customHeight="1" x14ac:dyDescent="0.3">
      <c r="A10" s="63" t="s">
        <v>60</v>
      </c>
      <c r="B10" s="64"/>
      <c r="C10" s="65" t="s">
        <v>55</v>
      </c>
      <c r="D10" s="66">
        <v>500</v>
      </c>
      <c r="E10" s="66">
        <v>500</v>
      </c>
      <c r="F10" s="66">
        <v>500</v>
      </c>
      <c r="G10" s="66">
        <v>500</v>
      </c>
      <c r="H10" s="66">
        <v>500</v>
      </c>
      <c r="I10" s="66">
        <v>500</v>
      </c>
      <c r="J10" s="66">
        <v>500</v>
      </c>
      <c r="K10" s="66">
        <v>500</v>
      </c>
      <c r="L10" s="66">
        <v>500</v>
      </c>
      <c r="M10" s="66">
        <v>500</v>
      </c>
      <c r="N10" s="66">
        <v>500</v>
      </c>
      <c r="O10" s="66">
        <v>500</v>
      </c>
      <c r="P10" s="71"/>
      <c r="Q10" s="67">
        <f t="shared" ref="Q10:Q15" si="1">SUM(D10:P10)</f>
        <v>6000</v>
      </c>
      <c r="S10" s="72"/>
      <c r="T10" s="72" t="s">
        <v>61</v>
      </c>
      <c r="U10" s="62"/>
      <c r="V10" s="73">
        <f>V7+U8+U9</f>
        <v>241</v>
      </c>
    </row>
    <row r="11" spans="1:22" s="53" customFormat="1" ht="18" customHeight="1" x14ac:dyDescent="0.3">
      <c r="A11" s="63" t="s">
        <v>62</v>
      </c>
      <c r="B11" s="64"/>
      <c r="C11" s="65" t="s">
        <v>55</v>
      </c>
      <c r="D11" s="66">
        <v>20</v>
      </c>
      <c r="E11" s="66">
        <v>20</v>
      </c>
      <c r="F11" s="66">
        <v>20</v>
      </c>
      <c r="G11" s="66">
        <v>20</v>
      </c>
      <c r="H11" s="66">
        <v>20</v>
      </c>
      <c r="I11" s="66">
        <v>20</v>
      </c>
      <c r="J11" s="66">
        <v>20</v>
      </c>
      <c r="K11" s="66">
        <v>20</v>
      </c>
      <c r="L11" s="66">
        <v>20</v>
      </c>
      <c r="M11" s="66">
        <v>20</v>
      </c>
      <c r="N11" s="66">
        <v>20</v>
      </c>
      <c r="O11" s="66">
        <v>20</v>
      </c>
      <c r="P11" s="71"/>
      <c r="Q11" s="67">
        <f t="shared" si="1"/>
        <v>240</v>
      </c>
      <c r="S11" s="61">
        <v>4</v>
      </c>
      <c r="T11" s="61" t="s">
        <v>63</v>
      </c>
      <c r="U11" s="70">
        <v>-25</v>
      </c>
      <c r="V11" s="62"/>
    </row>
    <row r="12" spans="1:22" s="53" customFormat="1" ht="18" customHeight="1" x14ac:dyDescent="0.3">
      <c r="A12" s="63" t="s">
        <v>62</v>
      </c>
      <c r="B12" s="64"/>
      <c r="C12" s="65" t="s">
        <v>55</v>
      </c>
      <c r="D12" s="66">
        <v>15</v>
      </c>
      <c r="E12" s="66">
        <v>15</v>
      </c>
      <c r="F12" s="66">
        <v>15</v>
      </c>
      <c r="G12" s="66">
        <v>15</v>
      </c>
      <c r="H12" s="66">
        <v>15</v>
      </c>
      <c r="I12" s="66">
        <v>15</v>
      </c>
      <c r="J12" s="66">
        <v>15</v>
      </c>
      <c r="K12" s="66">
        <v>15</v>
      </c>
      <c r="L12" s="66">
        <v>15</v>
      </c>
      <c r="M12" s="66">
        <v>15</v>
      </c>
      <c r="N12" s="66">
        <v>15</v>
      </c>
      <c r="O12" s="66">
        <v>15</v>
      </c>
      <c r="P12" s="71"/>
      <c r="Q12" s="67">
        <f t="shared" si="1"/>
        <v>180</v>
      </c>
      <c r="S12" s="61">
        <v>5</v>
      </c>
      <c r="T12" s="61" t="s">
        <v>64</v>
      </c>
      <c r="U12" s="62"/>
      <c r="V12" s="62"/>
    </row>
    <row r="13" spans="1:22" s="53" customFormat="1" ht="18" customHeight="1" x14ac:dyDescent="0.3">
      <c r="A13" s="63" t="s">
        <v>62</v>
      </c>
      <c r="B13" s="64"/>
      <c r="C13" s="65" t="s">
        <v>55</v>
      </c>
      <c r="D13" s="74">
        <v>10</v>
      </c>
      <c r="E13" s="74">
        <v>10</v>
      </c>
      <c r="F13" s="74">
        <v>10</v>
      </c>
      <c r="G13" s="74">
        <v>10</v>
      </c>
      <c r="H13" s="74">
        <v>10</v>
      </c>
      <c r="I13" s="74">
        <v>10</v>
      </c>
      <c r="J13" s="74">
        <v>10</v>
      </c>
      <c r="K13" s="74">
        <v>10</v>
      </c>
      <c r="L13" s="74">
        <v>10</v>
      </c>
      <c r="M13" s="74">
        <v>10</v>
      </c>
      <c r="N13" s="74">
        <v>10</v>
      </c>
      <c r="O13" s="74">
        <v>10</v>
      </c>
      <c r="P13" s="75"/>
      <c r="Q13" s="67">
        <f t="shared" si="1"/>
        <v>120</v>
      </c>
      <c r="S13" s="61">
        <v>6</v>
      </c>
      <c r="T13" s="61" t="s">
        <v>65</v>
      </c>
      <c r="U13" s="70">
        <v>-1</v>
      </c>
      <c r="V13" s="62"/>
    </row>
    <row r="14" spans="1:22" s="53" customFormat="1" ht="18" customHeight="1" x14ac:dyDescent="0.3">
      <c r="A14" s="63" t="s">
        <v>66</v>
      </c>
      <c r="B14" s="64" t="s">
        <v>67</v>
      </c>
      <c r="C14" s="65" t="s">
        <v>68</v>
      </c>
      <c r="D14" s="66">
        <v>20</v>
      </c>
      <c r="E14" s="66">
        <v>20</v>
      </c>
      <c r="F14" s="66">
        <v>20</v>
      </c>
      <c r="G14" s="66">
        <v>20</v>
      </c>
      <c r="H14" s="66">
        <v>20</v>
      </c>
      <c r="I14" s="66">
        <v>20</v>
      </c>
      <c r="J14" s="66">
        <v>20</v>
      </c>
      <c r="K14" s="66">
        <v>20</v>
      </c>
      <c r="L14" s="66">
        <v>20</v>
      </c>
      <c r="M14" s="66">
        <v>20</v>
      </c>
      <c r="N14" s="66">
        <v>20</v>
      </c>
      <c r="O14" s="66">
        <v>20</v>
      </c>
      <c r="P14" s="71"/>
      <c r="Q14" s="67">
        <f t="shared" si="1"/>
        <v>240</v>
      </c>
      <c r="S14" s="72"/>
      <c r="T14" s="76" t="s">
        <v>69</v>
      </c>
      <c r="U14" s="77"/>
      <c r="V14" s="77">
        <f>V10+U11+U12+U13</f>
        <v>215</v>
      </c>
    </row>
    <row r="15" spans="1:22" s="53" customFormat="1" ht="18" customHeight="1" x14ac:dyDescent="0.3">
      <c r="A15" s="63" t="s">
        <v>70</v>
      </c>
      <c r="B15" s="78" t="s">
        <v>71</v>
      </c>
      <c r="C15" s="65" t="s">
        <v>68</v>
      </c>
      <c r="D15" s="66">
        <v>0</v>
      </c>
      <c r="E15" s="66">
        <v>0</v>
      </c>
      <c r="F15" s="66">
        <v>0</v>
      </c>
      <c r="G15" s="66">
        <v>0</v>
      </c>
      <c r="H15" s="66">
        <v>0</v>
      </c>
      <c r="I15" s="66">
        <v>0</v>
      </c>
      <c r="J15" s="66">
        <v>0</v>
      </c>
      <c r="K15" s="66">
        <v>0</v>
      </c>
      <c r="L15" s="66">
        <v>0</v>
      </c>
      <c r="M15" s="66">
        <v>0</v>
      </c>
      <c r="N15" s="66">
        <v>0</v>
      </c>
      <c r="O15" s="66">
        <v>0</v>
      </c>
      <c r="P15" s="71"/>
      <c r="Q15" s="67">
        <f t="shared" si="1"/>
        <v>0</v>
      </c>
      <c r="S15" s="61"/>
      <c r="T15" s="61"/>
      <c r="U15" s="61"/>
      <c r="V15" s="61"/>
    </row>
    <row r="16" spans="1:22" s="53" customFormat="1" ht="18" customHeight="1" x14ac:dyDescent="0.3">
      <c r="A16" s="55" t="s">
        <v>72</v>
      </c>
      <c r="B16" s="56"/>
      <c r="C16" s="79" t="s">
        <v>58</v>
      </c>
      <c r="D16" s="80">
        <f>D9-D10-D11-D12-D13+D14+D15</f>
        <v>1075</v>
      </c>
      <c r="E16" s="80">
        <f t="shared" ref="E16:Q16" si="2">E9-E10-E11-E12-E13+E14+E15</f>
        <v>1075</v>
      </c>
      <c r="F16" s="80">
        <f t="shared" si="2"/>
        <v>1075</v>
      </c>
      <c r="G16" s="80">
        <f t="shared" si="2"/>
        <v>1075</v>
      </c>
      <c r="H16" s="80">
        <f t="shared" si="2"/>
        <v>1075</v>
      </c>
      <c r="I16" s="80">
        <f t="shared" si="2"/>
        <v>1075</v>
      </c>
      <c r="J16" s="80">
        <f t="shared" si="2"/>
        <v>1075</v>
      </c>
      <c r="K16" s="80">
        <f t="shared" si="2"/>
        <v>1075</v>
      </c>
      <c r="L16" s="80">
        <f t="shared" si="2"/>
        <v>1075</v>
      </c>
      <c r="M16" s="80">
        <f t="shared" si="2"/>
        <v>1075</v>
      </c>
      <c r="N16" s="80">
        <f t="shared" si="2"/>
        <v>1075</v>
      </c>
      <c r="O16" s="80">
        <f t="shared" si="2"/>
        <v>1075</v>
      </c>
      <c r="P16" s="80">
        <f t="shared" si="2"/>
        <v>1600</v>
      </c>
      <c r="Q16" s="59">
        <f t="shared" si="2"/>
        <v>14500</v>
      </c>
      <c r="S16" s="61"/>
      <c r="T16" s="76" t="s">
        <v>73</v>
      </c>
      <c r="U16" s="77"/>
      <c r="V16" s="81">
        <v>8</v>
      </c>
    </row>
    <row r="17" spans="1:22" s="53" customFormat="1" ht="18" customHeight="1" x14ac:dyDescent="0.3">
      <c r="A17" s="63" t="s">
        <v>74</v>
      </c>
      <c r="B17" s="64" t="s">
        <v>75</v>
      </c>
      <c r="C17" s="65"/>
      <c r="D17" s="66">
        <v>20</v>
      </c>
      <c r="E17" s="66">
        <v>20</v>
      </c>
      <c r="F17" s="66">
        <v>20</v>
      </c>
      <c r="G17" s="66">
        <v>20</v>
      </c>
      <c r="H17" s="66">
        <v>20</v>
      </c>
      <c r="I17" s="66">
        <v>20</v>
      </c>
      <c r="J17" s="66">
        <v>20</v>
      </c>
      <c r="K17" s="66">
        <v>20</v>
      </c>
      <c r="L17" s="66">
        <v>20</v>
      </c>
      <c r="M17" s="66">
        <v>20</v>
      </c>
      <c r="N17" s="66">
        <v>20</v>
      </c>
      <c r="O17" s="66">
        <v>20</v>
      </c>
      <c r="P17" s="71"/>
      <c r="Q17" s="67">
        <f t="shared" ref="Q17:Q22" si="3">SUM(D17:P17)</f>
        <v>240</v>
      </c>
      <c r="S17" s="61"/>
      <c r="T17" s="61"/>
      <c r="U17" s="61"/>
      <c r="V17" s="61"/>
    </row>
    <row r="18" spans="1:22" s="53" customFormat="1" ht="17.399999999999999" x14ac:dyDescent="0.3">
      <c r="A18" s="63" t="s">
        <v>76</v>
      </c>
      <c r="B18" s="64" t="s">
        <v>77</v>
      </c>
      <c r="C18" s="65"/>
      <c r="D18" s="66">
        <v>15</v>
      </c>
      <c r="E18" s="66">
        <v>15</v>
      </c>
      <c r="F18" s="66">
        <v>15</v>
      </c>
      <c r="G18" s="66">
        <v>15</v>
      </c>
      <c r="H18" s="66">
        <v>15</v>
      </c>
      <c r="I18" s="66">
        <v>15</v>
      </c>
      <c r="J18" s="66">
        <v>15</v>
      </c>
      <c r="K18" s="66">
        <v>15</v>
      </c>
      <c r="L18" s="66">
        <v>15</v>
      </c>
      <c r="M18" s="66">
        <v>15</v>
      </c>
      <c r="N18" s="66">
        <v>15</v>
      </c>
      <c r="O18" s="66">
        <v>15</v>
      </c>
      <c r="P18" s="71"/>
      <c r="Q18" s="67">
        <f t="shared" si="3"/>
        <v>180</v>
      </c>
      <c r="S18" s="82"/>
      <c r="T18" s="83" t="s">
        <v>78</v>
      </c>
      <c r="U18" s="84"/>
      <c r="V18" s="85">
        <f>Q24/V14</f>
        <v>158.69767441860466</v>
      </c>
    </row>
    <row r="19" spans="1:22" s="53" customFormat="1" ht="18" customHeight="1" x14ac:dyDescent="0.3">
      <c r="A19" s="63" t="s">
        <v>79</v>
      </c>
      <c r="B19" s="64" t="s">
        <v>80</v>
      </c>
      <c r="C19" s="65"/>
      <c r="D19" s="66">
        <f>D7*$G$1514</f>
        <v>0</v>
      </c>
      <c r="E19" s="66">
        <f>E7*$G$1514</f>
        <v>0</v>
      </c>
      <c r="F19" s="66">
        <f>F7*$G$1514</f>
        <v>0</v>
      </c>
      <c r="G19" s="66">
        <f>G7*$G$1514</f>
        <v>0</v>
      </c>
      <c r="H19" s="66">
        <f>H7*$G$1514</f>
        <v>0</v>
      </c>
      <c r="I19" s="66">
        <f t="shared" ref="I19:O19" si="4">I7*$G$1514</f>
        <v>0</v>
      </c>
      <c r="J19" s="66">
        <f t="shared" si="4"/>
        <v>0</v>
      </c>
      <c r="K19" s="66">
        <f t="shared" si="4"/>
        <v>0</v>
      </c>
      <c r="L19" s="66">
        <f t="shared" si="4"/>
        <v>0</v>
      </c>
      <c r="M19" s="66">
        <f t="shared" si="4"/>
        <v>0</v>
      </c>
      <c r="N19" s="66">
        <f t="shared" si="4"/>
        <v>0</v>
      </c>
      <c r="O19" s="66">
        <f t="shared" si="4"/>
        <v>0</v>
      </c>
      <c r="P19" s="71"/>
      <c r="Q19" s="67">
        <f t="shared" si="3"/>
        <v>0</v>
      </c>
      <c r="S19" s="61"/>
      <c r="T19" s="86" t="s">
        <v>81</v>
      </c>
      <c r="U19" s="61"/>
      <c r="V19" s="61"/>
    </row>
    <row r="20" spans="1:22" s="53" customFormat="1" ht="18" customHeight="1" x14ac:dyDescent="0.3">
      <c r="A20" s="63" t="s">
        <v>82</v>
      </c>
      <c r="B20" s="64" t="s">
        <v>83</v>
      </c>
      <c r="C20" s="65"/>
      <c r="D20" s="66">
        <v>0</v>
      </c>
      <c r="E20" s="66">
        <v>0</v>
      </c>
      <c r="F20" s="66">
        <v>0</v>
      </c>
      <c r="G20" s="66">
        <v>0</v>
      </c>
      <c r="H20" s="66">
        <v>0</v>
      </c>
      <c r="I20" s="66">
        <v>0</v>
      </c>
      <c r="J20" s="66">
        <v>0</v>
      </c>
      <c r="K20" s="66">
        <v>0</v>
      </c>
      <c r="L20" s="66">
        <v>0</v>
      </c>
      <c r="M20" s="66">
        <v>0</v>
      </c>
      <c r="N20" s="66">
        <v>0</v>
      </c>
      <c r="O20" s="66">
        <v>0</v>
      </c>
      <c r="P20" s="71"/>
      <c r="Q20" s="67">
        <f t="shared" si="3"/>
        <v>0</v>
      </c>
      <c r="S20" s="61"/>
      <c r="T20" s="61"/>
      <c r="U20" s="61"/>
      <c r="V20" s="61"/>
    </row>
    <row r="21" spans="1:22" s="53" customFormat="1" ht="18" customHeight="1" x14ac:dyDescent="0.3">
      <c r="A21" s="63" t="s">
        <v>82</v>
      </c>
      <c r="B21" s="64" t="s">
        <v>84</v>
      </c>
      <c r="C21" s="65"/>
      <c r="D21" s="66">
        <v>0</v>
      </c>
      <c r="E21" s="66">
        <v>0</v>
      </c>
      <c r="F21" s="66">
        <v>0</v>
      </c>
      <c r="G21" s="66">
        <v>0</v>
      </c>
      <c r="H21" s="66">
        <v>0</v>
      </c>
      <c r="I21" s="66">
        <v>0</v>
      </c>
      <c r="J21" s="66">
        <v>0</v>
      </c>
      <c r="K21" s="66">
        <v>0</v>
      </c>
      <c r="L21" s="66">
        <v>0</v>
      </c>
      <c r="M21" s="66">
        <v>0</v>
      </c>
      <c r="N21" s="66">
        <v>0</v>
      </c>
      <c r="O21" s="66">
        <v>0</v>
      </c>
      <c r="P21" s="71"/>
      <c r="Q21" s="67">
        <f t="shared" si="3"/>
        <v>0</v>
      </c>
      <c r="S21" s="61"/>
      <c r="T21" s="61"/>
      <c r="U21" s="61"/>
      <c r="V21" s="61"/>
    </row>
    <row r="22" spans="1:22" s="53" customFormat="1" ht="17.399999999999999" x14ac:dyDescent="0.3">
      <c r="A22" s="63" t="s">
        <v>85</v>
      </c>
      <c r="B22" s="64" t="s">
        <v>86</v>
      </c>
      <c r="C22" s="65"/>
      <c r="D22" s="66">
        <v>80</v>
      </c>
      <c r="E22" s="66">
        <v>80</v>
      </c>
      <c r="F22" s="66">
        <v>80</v>
      </c>
      <c r="G22" s="66">
        <v>80</v>
      </c>
      <c r="H22" s="66">
        <v>80</v>
      </c>
      <c r="I22" s="66">
        <v>80</v>
      </c>
      <c r="J22" s="66">
        <v>80</v>
      </c>
      <c r="K22" s="66">
        <v>80</v>
      </c>
      <c r="L22" s="66">
        <v>80</v>
      </c>
      <c r="M22" s="66">
        <v>80</v>
      </c>
      <c r="N22" s="66">
        <v>80</v>
      </c>
      <c r="O22" s="66">
        <v>80</v>
      </c>
      <c r="P22" s="71"/>
      <c r="Q22" s="67">
        <f t="shared" si="3"/>
        <v>960</v>
      </c>
      <c r="S22" s="61"/>
      <c r="T22" s="83" t="s">
        <v>87</v>
      </c>
      <c r="U22" s="84"/>
      <c r="V22" s="85">
        <f>V18/V16</f>
        <v>19.837209302325583</v>
      </c>
    </row>
    <row r="23" spans="1:22" s="53" customFormat="1" ht="18" customHeight="1" x14ac:dyDescent="0.3">
      <c r="A23" s="87" t="s">
        <v>88</v>
      </c>
      <c r="B23" s="88"/>
      <c r="C23" s="89"/>
      <c r="D23" s="71"/>
      <c r="E23" s="71"/>
      <c r="F23" s="90"/>
      <c r="G23" s="71"/>
      <c r="H23" s="71"/>
      <c r="I23" s="71"/>
      <c r="J23" s="71"/>
      <c r="K23" s="71"/>
      <c r="L23" s="71"/>
      <c r="M23" s="71"/>
      <c r="N23" s="71"/>
      <c r="O23" s="71"/>
      <c r="P23" s="71"/>
      <c r="Q23" s="67"/>
      <c r="S23" s="61"/>
      <c r="T23" s="86" t="s">
        <v>81</v>
      </c>
      <c r="U23" s="61"/>
      <c r="V23" s="61"/>
    </row>
    <row r="24" spans="1:22" s="53" customFormat="1" ht="18" customHeight="1" x14ac:dyDescent="0.3">
      <c r="A24" s="87" t="s">
        <v>89</v>
      </c>
      <c r="B24" s="88"/>
      <c r="C24" s="89"/>
      <c r="D24" s="91">
        <f t="shared" ref="D24:P24" si="5">D6+D7+D14+D15+D17+D18+D19+D22+D20+D21</f>
        <v>2635</v>
      </c>
      <c r="E24" s="91">
        <f t="shared" si="5"/>
        <v>2635</v>
      </c>
      <c r="F24" s="91">
        <f t="shared" si="5"/>
        <v>2635</v>
      </c>
      <c r="G24" s="91">
        <f t="shared" si="5"/>
        <v>2635</v>
      </c>
      <c r="H24" s="91">
        <f t="shared" si="5"/>
        <v>2635</v>
      </c>
      <c r="I24" s="91">
        <f t="shared" si="5"/>
        <v>2635</v>
      </c>
      <c r="J24" s="91">
        <f t="shared" si="5"/>
        <v>2635</v>
      </c>
      <c r="K24" s="91">
        <f t="shared" si="5"/>
        <v>2635</v>
      </c>
      <c r="L24" s="91">
        <f t="shared" si="5"/>
        <v>2635</v>
      </c>
      <c r="M24" s="91">
        <f t="shared" si="5"/>
        <v>2635</v>
      </c>
      <c r="N24" s="91">
        <f t="shared" si="5"/>
        <v>2635</v>
      </c>
      <c r="O24" s="91">
        <f t="shared" si="5"/>
        <v>2635</v>
      </c>
      <c r="P24" s="91">
        <f t="shared" si="5"/>
        <v>2500</v>
      </c>
      <c r="Q24" s="92">
        <f>Q6+Q7+Q14+Q15+Q17+Q18+Q19+Q22</f>
        <v>34120</v>
      </c>
    </row>
    <row r="30" spans="1:22" x14ac:dyDescent="0.3">
      <c r="A30" s="53" t="s">
        <v>90</v>
      </c>
    </row>
    <row r="31" spans="1:22" x14ac:dyDescent="0.3">
      <c r="A31" s="53" t="s">
        <v>91</v>
      </c>
    </row>
    <row r="32" spans="1:22" x14ac:dyDescent="0.3">
      <c r="A32" s="53" t="s">
        <v>168</v>
      </c>
    </row>
    <row r="33" spans="1:1" x14ac:dyDescent="0.3">
      <c r="A33" s="53" t="s">
        <v>104</v>
      </c>
    </row>
    <row r="34" spans="1:1" x14ac:dyDescent="0.3">
      <c r="A34" s="5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6B9AA-3A1C-4D61-83AF-6AA789030620}">
  <dimension ref="A1:E37"/>
  <sheetViews>
    <sheetView zoomScaleNormal="100" workbookViewId="0">
      <selection activeCell="A24" sqref="A24"/>
    </sheetView>
  </sheetViews>
  <sheetFormatPr defaultColWidth="9.109375" defaultRowHeight="14.4" x14ac:dyDescent="0.3"/>
  <cols>
    <col min="1" max="1" width="25.33203125" style="99" customWidth="1"/>
    <col min="2" max="2" width="47.6640625" style="99" customWidth="1"/>
    <col min="3" max="3" width="12" style="99" customWidth="1"/>
    <col min="4" max="4" width="12.33203125" style="99" customWidth="1"/>
    <col min="5" max="256" width="9.109375" style="99"/>
    <col min="257" max="257" width="25.33203125" style="99" customWidth="1"/>
    <col min="258" max="258" width="47.6640625" style="99" customWidth="1"/>
    <col min="259" max="259" width="12" style="99" customWidth="1"/>
    <col min="260" max="260" width="12.33203125" style="99" customWidth="1"/>
    <col min="261" max="512" width="9.109375" style="99"/>
    <col min="513" max="513" width="25.33203125" style="99" customWidth="1"/>
    <col min="514" max="514" width="47.6640625" style="99" customWidth="1"/>
    <col min="515" max="515" width="12" style="99" customWidth="1"/>
    <col min="516" max="516" width="12.33203125" style="99" customWidth="1"/>
    <col min="517" max="768" width="9.109375" style="99"/>
    <col min="769" max="769" width="25.33203125" style="99" customWidth="1"/>
    <col min="770" max="770" width="47.6640625" style="99" customWidth="1"/>
    <col min="771" max="771" width="12" style="99" customWidth="1"/>
    <col min="772" max="772" width="12.33203125" style="99" customWidth="1"/>
    <col min="773" max="1024" width="9.109375" style="99"/>
    <col min="1025" max="1025" width="25.33203125" style="99" customWidth="1"/>
    <col min="1026" max="1026" width="47.6640625" style="99" customWidth="1"/>
    <col min="1027" max="1027" width="12" style="99" customWidth="1"/>
    <col min="1028" max="1028" width="12.33203125" style="99" customWidth="1"/>
    <col min="1029" max="1280" width="9.109375" style="99"/>
    <col min="1281" max="1281" width="25.33203125" style="99" customWidth="1"/>
    <col min="1282" max="1282" width="47.6640625" style="99" customWidth="1"/>
    <col min="1283" max="1283" width="12" style="99" customWidth="1"/>
    <col min="1284" max="1284" width="12.33203125" style="99" customWidth="1"/>
    <col min="1285" max="1536" width="9.109375" style="99"/>
    <col min="1537" max="1537" width="25.33203125" style="99" customWidth="1"/>
    <col min="1538" max="1538" width="47.6640625" style="99" customWidth="1"/>
    <col min="1539" max="1539" width="12" style="99" customWidth="1"/>
    <col min="1540" max="1540" width="12.33203125" style="99" customWidth="1"/>
    <col min="1541" max="1792" width="9.109375" style="99"/>
    <col min="1793" max="1793" width="25.33203125" style="99" customWidth="1"/>
    <col min="1794" max="1794" width="47.6640625" style="99" customWidth="1"/>
    <col min="1795" max="1795" width="12" style="99" customWidth="1"/>
    <col min="1796" max="1796" width="12.33203125" style="99" customWidth="1"/>
    <col min="1797" max="2048" width="9.109375" style="99"/>
    <col min="2049" max="2049" width="25.33203125" style="99" customWidth="1"/>
    <col min="2050" max="2050" width="47.6640625" style="99" customWidth="1"/>
    <col min="2051" max="2051" width="12" style="99" customWidth="1"/>
    <col min="2052" max="2052" width="12.33203125" style="99" customWidth="1"/>
    <col min="2053" max="2304" width="9.109375" style="99"/>
    <col min="2305" max="2305" width="25.33203125" style="99" customWidth="1"/>
    <col min="2306" max="2306" width="47.6640625" style="99" customWidth="1"/>
    <col min="2307" max="2307" width="12" style="99" customWidth="1"/>
    <col min="2308" max="2308" width="12.33203125" style="99" customWidth="1"/>
    <col min="2309" max="2560" width="9.109375" style="99"/>
    <col min="2561" max="2561" width="25.33203125" style="99" customWidth="1"/>
    <col min="2562" max="2562" width="47.6640625" style="99" customWidth="1"/>
    <col min="2563" max="2563" width="12" style="99" customWidth="1"/>
    <col min="2564" max="2564" width="12.33203125" style="99" customWidth="1"/>
    <col min="2565" max="2816" width="9.109375" style="99"/>
    <col min="2817" max="2817" width="25.33203125" style="99" customWidth="1"/>
    <col min="2818" max="2818" width="47.6640625" style="99" customWidth="1"/>
    <col min="2819" max="2819" width="12" style="99" customWidth="1"/>
    <col min="2820" max="2820" width="12.33203125" style="99" customWidth="1"/>
    <col min="2821" max="3072" width="9.109375" style="99"/>
    <col min="3073" max="3073" width="25.33203125" style="99" customWidth="1"/>
    <col min="3074" max="3074" width="47.6640625" style="99" customWidth="1"/>
    <col min="3075" max="3075" width="12" style="99" customWidth="1"/>
    <col min="3076" max="3076" width="12.33203125" style="99" customWidth="1"/>
    <col min="3077" max="3328" width="9.109375" style="99"/>
    <col min="3329" max="3329" width="25.33203125" style="99" customWidth="1"/>
    <col min="3330" max="3330" width="47.6640625" style="99" customWidth="1"/>
    <col min="3331" max="3331" width="12" style="99" customWidth="1"/>
    <col min="3332" max="3332" width="12.33203125" style="99" customWidth="1"/>
    <col min="3333" max="3584" width="9.109375" style="99"/>
    <col min="3585" max="3585" width="25.33203125" style="99" customWidth="1"/>
    <col min="3586" max="3586" width="47.6640625" style="99" customWidth="1"/>
    <col min="3587" max="3587" width="12" style="99" customWidth="1"/>
    <col min="3588" max="3588" width="12.33203125" style="99" customWidth="1"/>
    <col min="3589" max="3840" width="9.109375" style="99"/>
    <col min="3841" max="3841" width="25.33203125" style="99" customWidth="1"/>
    <col min="3842" max="3842" width="47.6640625" style="99" customWidth="1"/>
    <col min="3843" max="3843" width="12" style="99" customWidth="1"/>
    <col min="3844" max="3844" width="12.33203125" style="99" customWidth="1"/>
    <col min="3845" max="4096" width="9.109375" style="99"/>
    <col min="4097" max="4097" width="25.33203125" style="99" customWidth="1"/>
    <col min="4098" max="4098" width="47.6640625" style="99" customWidth="1"/>
    <col min="4099" max="4099" width="12" style="99" customWidth="1"/>
    <col min="4100" max="4100" width="12.33203125" style="99" customWidth="1"/>
    <col min="4101" max="4352" width="9.109375" style="99"/>
    <col min="4353" max="4353" width="25.33203125" style="99" customWidth="1"/>
    <col min="4354" max="4354" width="47.6640625" style="99" customWidth="1"/>
    <col min="4355" max="4355" width="12" style="99" customWidth="1"/>
    <col min="4356" max="4356" width="12.33203125" style="99" customWidth="1"/>
    <col min="4357" max="4608" width="9.109375" style="99"/>
    <col min="4609" max="4609" width="25.33203125" style="99" customWidth="1"/>
    <col min="4610" max="4610" width="47.6640625" style="99" customWidth="1"/>
    <col min="4611" max="4611" width="12" style="99" customWidth="1"/>
    <col min="4612" max="4612" width="12.33203125" style="99" customWidth="1"/>
    <col min="4613" max="4864" width="9.109375" style="99"/>
    <col min="4865" max="4865" width="25.33203125" style="99" customWidth="1"/>
    <col min="4866" max="4866" width="47.6640625" style="99" customWidth="1"/>
    <col min="4867" max="4867" width="12" style="99" customWidth="1"/>
    <col min="4868" max="4868" width="12.33203125" style="99" customWidth="1"/>
    <col min="4869" max="5120" width="9.109375" style="99"/>
    <col min="5121" max="5121" width="25.33203125" style="99" customWidth="1"/>
    <col min="5122" max="5122" width="47.6640625" style="99" customWidth="1"/>
    <col min="5123" max="5123" width="12" style="99" customWidth="1"/>
    <col min="5124" max="5124" width="12.33203125" style="99" customWidth="1"/>
    <col min="5125" max="5376" width="9.109375" style="99"/>
    <col min="5377" max="5377" width="25.33203125" style="99" customWidth="1"/>
    <col min="5378" max="5378" width="47.6640625" style="99" customWidth="1"/>
    <col min="5379" max="5379" width="12" style="99" customWidth="1"/>
    <col min="5380" max="5380" width="12.33203125" style="99" customWidth="1"/>
    <col min="5381" max="5632" width="9.109375" style="99"/>
    <col min="5633" max="5633" width="25.33203125" style="99" customWidth="1"/>
    <col min="5634" max="5634" width="47.6640625" style="99" customWidth="1"/>
    <col min="5635" max="5635" width="12" style="99" customWidth="1"/>
    <col min="5636" max="5636" width="12.33203125" style="99" customWidth="1"/>
    <col min="5637" max="5888" width="9.109375" style="99"/>
    <col min="5889" max="5889" width="25.33203125" style="99" customWidth="1"/>
    <col min="5890" max="5890" width="47.6640625" style="99" customWidth="1"/>
    <col min="5891" max="5891" width="12" style="99" customWidth="1"/>
    <col min="5892" max="5892" width="12.33203125" style="99" customWidth="1"/>
    <col min="5893" max="6144" width="9.109375" style="99"/>
    <col min="6145" max="6145" width="25.33203125" style="99" customWidth="1"/>
    <col min="6146" max="6146" width="47.6640625" style="99" customWidth="1"/>
    <col min="6147" max="6147" width="12" style="99" customWidth="1"/>
    <col min="6148" max="6148" width="12.33203125" style="99" customWidth="1"/>
    <col min="6149" max="6400" width="9.109375" style="99"/>
    <col min="6401" max="6401" width="25.33203125" style="99" customWidth="1"/>
    <col min="6402" max="6402" width="47.6640625" style="99" customWidth="1"/>
    <col min="6403" max="6403" width="12" style="99" customWidth="1"/>
    <col min="6404" max="6404" width="12.33203125" style="99" customWidth="1"/>
    <col min="6405" max="6656" width="9.109375" style="99"/>
    <col min="6657" max="6657" width="25.33203125" style="99" customWidth="1"/>
    <col min="6658" max="6658" width="47.6640625" style="99" customWidth="1"/>
    <col min="6659" max="6659" width="12" style="99" customWidth="1"/>
    <col min="6660" max="6660" width="12.33203125" style="99" customWidth="1"/>
    <col min="6661" max="6912" width="9.109375" style="99"/>
    <col min="6913" max="6913" width="25.33203125" style="99" customWidth="1"/>
    <col min="6914" max="6914" width="47.6640625" style="99" customWidth="1"/>
    <col min="6915" max="6915" width="12" style="99" customWidth="1"/>
    <col min="6916" max="6916" width="12.33203125" style="99" customWidth="1"/>
    <col min="6917" max="7168" width="9.109375" style="99"/>
    <col min="7169" max="7169" width="25.33203125" style="99" customWidth="1"/>
    <col min="7170" max="7170" width="47.6640625" style="99" customWidth="1"/>
    <col min="7171" max="7171" width="12" style="99" customWidth="1"/>
    <col min="7172" max="7172" width="12.33203125" style="99" customWidth="1"/>
    <col min="7173" max="7424" width="9.109375" style="99"/>
    <col min="7425" max="7425" width="25.33203125" style="99" customWidth="1"/>
    <col min="7426" max="7426" width="47.6640625" style="99" customWidth="1"/>
    <col min="7427" max="7427" width="12" style="99" customWidth="1"/>
    <col min="7428" max="7428" width="12.33203125" style="99" customWidth="1"/>
    <col min="7429" max="7680" width="9.109375" style="99"/>
    <col min="7681" max="7681" width="25.33203125" style="99" customWidth="1"/>
    <col min="7682" max="7682" width="47.6640625" style="99" customWidth="1"/>
    <col min="7683" max="7683" width="12" style="99" customWidth="1"/>
    <col min="7684" max="7684" width="12.33203125" style="99" customWidth="1"/>
    <col min="7685" max="7936" width="9.109375" style="99"/>
    <col min="7937" max="7937" width="25.33203125" style="99" customWidth="1"/>
    <col min="7938" max="7938" width="47.6640625" style="99" customWidth="1"/>
    <col min="7939" max="7939" width="12" style="99" customWidth="1"/>
    <col min="7940" max="7940" width="12.33203125" style="99" customWidth="1"/>
    <col min="7941" max="8192" width="9.109375" style="99"/>
    <col min="8193" max="8193" width="25.33203125" style="99" customWidth="1"/>
    <col min="8194" max="8194" width="47.6640625" style="99" customWidth="1"/>
    <col min="8195" max="8195" width="12" style="99" customWidth="1"/>
    <col min="8196" max="8196" width="12.33203125" style="99" customWidth="1"/>
    <col min="8197" max="8448" width="9.109375" style="99"/>
    <col min="8449" max="8449" width="25.33203125" style="99" customWidth="1"/>
    <col min="8450" max="8450" width="47.6640625" style="99" customWidth="1"/>
    <col min="8451" max="8451" width="12" style="99" customWidth="1"/>
    <col min="8452" max="8452" width="12.33203125" style="99" customWidth="1"/>
    <col min="8453" max="8704" width="9.109375" style="99"/>
    <col min="8705" max="8705" width="25.33203125" style="99" customWidth="1"/>
    <col min="8706" max="8706" width="47.6640625" style="99" customWidth="1"/>
    <col min="8707" max="8707" width="12" style="99" customWidth="1"/>
    <col min="8708" max="8708" width="12.33203125" style="99" customWidth="1"/>
    <col min="8709" max="8960" width="9.109375" style="99"/>
    <col min="8961" max="8961" width="25.33203125" style="99" customWidth="1"/>
    <col min="8962" max="8962" width="47.6640625" style="99" customWidth="1"/>
    <col min="8963" max="8963" width="12" style="99" customWidth="1"/>
    <col min="8964" max="8964" width="12.33203125" style="99" customWidth="1"/>
    <col min="8965" max="9216" width="9.109375" style="99"/>
    <col min="9217" max="9217" width="25.33203125" style="99" customWidth="1"/>
    <col min="9218" max="9218" width="47.6640625" style="99" customWidth="1"/>
    <col min="9219" max="9219" width="12" style="99" customWidth="1"/>
    <col min="9220" max="9220" width="12.33203125" style="99" customWidth="1"/>
    <col min="9221" max="9472" width="9.109375" style="99"/>
    <col min="9473" max="9473" width="25.33203125" style="99" customWidth="1"/>
    <col min="9474" max="9474" width="47.6640625" style="99" customWidth="1"/>
    <col min="9475" max="9475" width="12" style="99" customWidth="1"/>
    <col min="9476" max="9476" width="12.33203125" style="99" customWidth="1"/>
    <col min="9477" max="9728" width="9.109375" style="99"/>
    <col min="9729" max="9729" width="25.33203125" style="99" customWidth="1"/>
    <col min="9730" max="9730" width="47.6640625" style="99" customWidth="1"/>
    <col min="9731" max="9731" width="12" style="99" customWidth="1"/>
    <col min="9732" max="9732" width="12.33203125" style="99" customWidth="1"/>
    <col min="9733" max="9984" width="9.109375" style="99"/>
    <col min="9985" max="9985" width="25.33203125" style="99" customWidth="1"/>
    <col min="9986" max="9986" width="47.6640625" style="99" customWidth="1"/>
    <col min="9987" max="9987" width="12" style="99" customWidth="1"/>
    <col min="9988" max="9988" width="12.33203125" style="99" customWidth="1"/>
    <col min="9989" max="10240" width="9.109375" style="99"/>
    <col min="10241" max="10241" width="25.33203125" style="99" customWidth="1"/>
    <col min="10242" max="10242" width="47.6640625" style="99" customWidth="1"/>
    <col min="10243" max="10243" width="12" style="99" customWidth="1"/>
    <col min="10244" max="10244" width="12.33203125" style="99" customWidth="1"/>
    <col min="10245" max="10496" width="9.109375" style="99"/>
    <col min="10497" max="10497" width="25.33203125" style="99" customWidth="1"/>
    <col min="10498" max="10498" width="47.6640625" style="99" customWidth="1"/>
    <col min="10499" max="10499" width="12" style="99" customWidth="1"/>
    <col min="10500" max="10500" width="12.33203125" style="99" customWidth="1"/>
    <col min="10501" max="10752" width="9.109375" style="99"/>
    <col min="10753" max="10753" width="25.33203125" style="99" customWidth="1"/>
    <col min="10754" max="10754" width="47.6640625" style="99" customWidth="1"/>
    <col min="10755" max="10755" width="12" style="99" customWidth="1"/>
    <col min="10756" max="10756" width="12.33203125" style="99" customWidth="1"/>
    <col min="10757" max="11008" width="9.109375" style="99"/>
    <col min="11009" max="11009" width="25.33203125" style="99" customWidth="1"/>
    <col min="11010" max="11010" width="47.6640625" style="99" customWidth="1"/>
    <col min="11011" max="11011" width="12" style="99" customWidth="1"/>
    <col min="11012" max="11012" width="12.33203125" style="99" customWidth="1"/>
    <col min="11013" max="11264" width="9.109375" style="99"/>
    <col min="11265" max="11265" width="25.33203125" style="99" customWidth="1"/>
    <col min="11266" max="11266" width="47.6640625" style="99" customWidth="1"/>
    <col min="11267" max="11267" width="12" style="99" customWidth="1"/>
    <col min="11268" max="11268" width="12.33203125" style="99" customWidth="1"/>
    <col min="11269" max="11520" width="9.109375" style="99"/>
    <col min="11521" max="11521" width="25.33203125" style="99" customWidth="1"/>
    <col min="11522" max="11522" width="47.6640625" style="99" customWidth="1"/>
    <col min="11523" max="11523" width="12" style="99" customWidth="1"/>
    <col min="11524" max="11524" width="12.33203125" style="99" customWidth="1"/>
    <col min="11525" max="11776" width="9.109375" style="99"/>
    <col min="11777" max="11777" width="25.33203125" style="99" customWidth="1"/>
    <col min="11778" max="11778" width="47.6640625" style="99" customWidth="1"/>
    <col min="11779" max="11779" width="12" style="99" customWidth="1"/>
    <col min="11780" max="11780" width="12.33203125" style="99" customWidth="1"/>
    <col min="11781" max="12032" width="9.109375" style="99"/>
    <col min="12033" max="12033" width="25.33203125" style="99" customWidth="1"/>
    <col min="12034" max="12034" width="47.6640625" style="99" customWidth="1"/>
    <col min="12035" max="12035" width="12" style="99" customWidth="1"/>
    <col min="12036" max="12036" width="12.33203125" style="99" customWidth="1"/>
    <col min="12037" max="12288" width="9.109375" style="99"/>
    <col min="12289" max="12289" width="25.33203125" style="99" customWidth="1"/>
    <col min="12290" max="12290" width="47.6640625" style="99" customWidth="1"/>
    <col min="12291" max="12291" width="12" style="99" customWidth="1"/>
    <col min="12292" max="12292" width="12.33203125" style="99" customWidth="1"/>
    <col min="12293" max="12544" width="9.109375" style="99"/>
    <col min="12545" max="12545" width="25.33203125" style="99" customWidth="1"/>
    <col min="12546" max="12546" width="47.6640625" style="99" customWidth="1"/>
    <col min="12547" max="12547" width="12" style="99" customWidth="1"/>
    <col min="12548" max="12548" width="12.33203125" style="99" customWidth="1"/>
    <col min="12549" max="12800" width="9.109375" style="99"/>
    <col min="12801" max="12801" width="25.33203125" style="99" customWidth="1"/>
    <col min="12802" max="12802" width="47.6640625" style="99" customWidth="1"/>
    <col min="12803" max="12803" width="12" style="99" customWidth="1"/>
    <col min="12804" max="12804" width="12.33203125" style="99" customWidth="1"/>
    <col min="12805" max="13056" width="9.109375" style="99"/>
    <col min="13057" max="13057" width="25.33203125" style="99" customWidth="1"/>
    <col min="13058" max="13058" width="47.6640625" style="99" customWidth="1"/>
    <col min="13059" max="13059" width="12" style="99" customWidth="1"/>
    <col min="13060" max="13060" width="12.33203125" style="99" customWidth="1"/>
    <col min="13061" max="13312" width="9.109375" style="99"/>
    <col min="13313" max="13313" width="25.33203125" style="99" customWidth="1"/>
    <col min="13314" max="13314" width="47.6640625" style="99" customWidth="1"/>
    <col min="13315" max="13315" width="12" style="99" customWidth="1"/>
    <col min="13316" max="13316" width="12.33203125" style="99" customWidth="1"/>
    <col min="13317" max="13568" width="9.109375" style="99"/>
    <col min="13569" max="13569" width="25.33203125" style="99" customWidth="1"/>
    <col min="13570" max="13570" width="47.6640625" style="99" customWidth="1"/>
    <col min="13571" max="13571" width="12" style="99" customWidth="1"/>
    <col min="13572" max="13572" width="12.33203125" style="99" customWidth="1"/>
    <col min="13573" max="13824" width="9.109375" style="99"/>
    <col min="13825" max="13825" width="25.33203125" style="99" customWidth="1"/>
    <col min="13826" max="13826" width="47.6640625" style="99" customWidth="1"/>
    <col min="13827" max="13827" width="12" style="99" customWidth="1"/>
    <col min="13828" max="13828" width="12.33203125" style="99" customWidth="1"/>
    <col min="13829" max="14080" width="9.109375" style="99"/>
    <col min="14081" max="14081" width="25.33203125" style="99" customWidth="1"/>
    <col min="14082" max="14082" width="47.6640625" style="99" customWidth="1"/>
    <col min="14083" max="14083" width="12" style="99" customWidth="1"/>
    <col min="14084" max="14084" width="12.33203125" style="99" customWidth="1"/>
    <col min="14085" max="14336" width="9.109375" style="99"/>
    <col min="14337" max="14337" width="25.33203125" style="99" customWidth="1"/>
    <col min="14338" max="14338" width="47.6640625" style="99" customWidth="1"/>
    <col min="14339" max="14339" width="12" style="99" customWidth="1"/>
    <col min="14340" max="14340" width="12.33203125" style="99" customWidth="1"/>
    <col min="14341" max="14592" width="9.109375" style="99"/>
    <col min="14593" max="14593" width="25.33203125" style="99" customWidth="1"/>
    <col min="14594" max="14594" width="47.6640625" style="99" customWidth="1"/>
    <col min="14595" max="14595" width="12" style="99" customWidth="1"/>
    <col min="14596" max="14596" width="12.33203125" style="99" customWidth="1"/>
    <col min="14597" max="14848" width="9.109375" style="99"/>
    <col min="14849" max="14849" width="25.33203125" style="99" customWidth="1"/>
    <col min="14850" max="14850" width="47.6640625" style="99" customWidth="1"/>
    <col min="14851" max="14851" width="12" style="99" customWidth="1"/>
    <col min="14852" max="14852" width="12.33203125" style="99" customWidth="1"/>
    <col min="14853" max="15104" width="9.109375" style="99"/>
    <col min="15105" max="15105" width="25.33203125" style="99" customWidth="1"/>
    <col min="15106" max="15106" width="47.6640625" style="99" customWidth="1"/>
    <col min="15107" max="15107" width="12" style="99" customWidth="1"/>
    <col min="15108" max="15108" width="12.33203125" style="99" customWidth="1"/>
    <col min="15109" max="15360" width="9.109375" style="99"/>
    <col min="15361" max="15361" width="25.33203125" style="99" customWidth="1"/>
    <col min="15362" max="15362" width="47.6640625" style="99" customWidth="1"/>
    <col min="15363" max="15363" width="12" style="99" customWidth="1"/>
    <col min="15364" max="15364" width="12.33203125" style="99" customWidth="1"/>
    <col min="15365" max="15616" width="9.109375" style="99"/>
    <col min="15617" max="15617" width="25.33203125" style="99" customWidth="1"/>
    <col min="15618" max="15618" width="47.6640625" style="99" customWidth="1"/>
    <col min="15619" max="15619" width="12" style="99" customWidth="1"/>
    <col min="15620" max="15620" width="12.33203125" style="99" customWidth="1"/>
    <col min="15621" max="15872" width="9.109375" style="99"/>
    <col min="15873" max="15873" width="25.33203125" style="99" customWidth="1"/>
    <col min="15874" max="15874" width="47.6640625" style="99" customWidth="1"/>
    <col min="15875" max="15875" width="12" style="99" customWidth="1"/>
    <col min="15876" max="15876" width="12.33203125" style="99" customWidth="1"/>
    <col min="15877" max="16128" width="9.109375" style="99"/>
    <col min="16129" max="16129" width="25.33203125" style="99" customWidth="1"/>
    <col min="16130" max="16130" width="47.6640625" style="99" customWidth="1"/>
    <col min="16131" max="16131" width="12" style="99" customWidth="1"/>
    <col min="16132" max="16132" width="12.33203125" style="99" customWidth="1"/>
    <col min="16133" max="16384" width="9.109375" style="99"/>
  </cols>
  <sheetData>
    <row r="1" spans="1:5" ht="18" thickBot="1" x14ac:dyDescent="0.35">
      <c r="A1" s="96" t="s">
        <v>170</v>
      </c>
      <c r="B1" s="97"/>
      <c r="C1" s="97"/>
      <c r="D1" s="97"/>
      <c r="E1" s="98"/>
    </row>
    <row r="2" spans="1:5" x14ac:dyDescent="0.3">
      <c r="A2" s="100"/>
      <c r="B2" s="101"/>
      <c r="C2" s="102" t="s">
        <v>112</v>
      </c>
      <c r="D2" s="103" t="s">
        <v>113</v>
      </c>
      <c r="E2" s="98"/>
    </row>
    <row r="3" spans="1:5" ht="27" thickBot="1" x14ac:dyDescent="0.35">
      <c r="A3" s="104"/>
      <c r="B3" s="97"/>
      <c r="C3" s="105" t="s">
        <v>114</v>
      </c>
      <c r="D3" s="106" t="s">
        <v>115</v>
      </c>
      <c r="E3" s="98"/>
    </row>
    <row r="4" spans="1:5" ht="15" thickBot="1" x14ac:dyDescent="0.35">
      <c r="A4" s="107" t="s">
        <v>116</v>
      </c>
      <c r="B4" s="108"/>
      <c r="C4" s="109"/>
      <c r="D4" s="110"/>
      <c r="E4" s="98"/>
    </row>
    <row r="5" spans="1:5" x14ac:dyDescent="0.3">
      <c r="A5" s="111"/>
      <c r="B5" s="97"/>
      <c r="C5" s="109"/>
      <c r="D5" s="110"/>
      <c r="E5" s="98"/>
    </row>
    <row r="6" spans="1:5" x14ac:dyDescent="0.3">
      <c r="A6" s="171" t="s">
        <v>208</v>
      </c>
      <c r="B6" s="97"/>
      <c r="C6" s="118"/>
      <c r="D6" s="110"/>
      <c r="E6" s="98"/>
    </row>
    <row r="7" spans="1:5" x14ac:dyDescent="0.3">
      <c r="A7" s="111"/>
      <c r="B7" s="97"/>
      <c r="C7" s="109"/>
      <c r="D7" s="110"/>
      <c r="E7" s="98"/>
    </row>
    <row r="8" spans="1:5" x14ac:dyDescent="0.3">
      <c r="A8" s="111" t="s">
        <v>171</v>
      </c>
      <c r="B8" s="113"/>
      <c r="C8" s="109"/>
      <c r="D8" s="110"/>
      <c r="E8" s="98"/>
    </row>
    <row r="9" spans="1:5" ht="15" x14ac:dyDescent="0.3">
      <c r="A9" s="114" t="s">
        <v>117</v>
      </c>
      <c r="B9" s="115" t="s">
        <v>172</v>
      </c>
      <c r="C9" s="109"/>
      <c r="D9" s="110"/>
      <c r="E9" s="98"/>
    </row>
    <row r="10" spans="1:5" x14ac:dyDescent="0.3">
      <c r="A10" s="116"/>
      <c r="B10" s="117"/>
      <c r="C10" s="118"/>
      <c r="D10" s="110"/>
      <c r="E10" s="98"/>
    </row>
    <row r="11" spans="1:5" x14ac:dyDescent="0.3">
      <c r="A11" s="119"/>
      <c r="B11" s="117"/>
      <c r="C11" s="118"/>
      <c r="D11" s="110"/>
      <c r="E11" s="98"/>
    </row>
    <row r="12" spans="1:5" x14ac:dyDescent="0.3">
      <c r="A12" s="111"/>
      <c r="B12" s="97"/>
      <c r="C12" s="109"/>
      <c r="D12" s="110"/>
      <c r="E12" s="98"/>
    </row>
    <row r="13" spans="1:5" x14ac:dyDescent="0.3">
      <c r="A13" s="111"/>
      <c r="B13" s="97"/>
      <c r="C13" s="109"/>
      <c r="D13" s="110"/>
      <c r="E13" s="98"/>
    </row>
    <row r="14" spans="1:5" x14ac:dyDescent="0.3">
      <c r="A14" s="111" t="s">
        <v>173</v>
      </c>
      <c r="B14" s="97"/>
      <c r="C14" s="118"/>
      <c r="D14" s="110"/>
      <c r="E14" s="98"/>
    </row>
    <row r="15" spans="1:5" x14ac:dyDescent="0.3">
      <c r="A15" s="111"/>
      <c r="B15" s="97"/>
      <c r="C15" s="109"/>
      <c r="D15" s="110"/>
      <c r="E15" s="98"/>
    </row>
    <row r="16" spans="1:5" x14ac:dyDescent="0.3">
      <c r="A16" s="120" t="s">
        <v>118</v>
      </c>
      <c r="B16" s="121"/>
      <c r="C16" s="109"/>
      <c r="D16" s="110"/>
      <c r="E16" s="98"/>
    </row>
    <row r="17" spans="1:5" ht="15" x14ac:dyDescent="0.3">
      <c r="A17" s="122" t="s">
        <v>174</v>
      </c>
      <c r="B17" s="123"/>
      <c r="C17" s="109"/>
      <c r="D17" s="110"/>
      <c r="E17" s="98"/>
    </row>
    <row r="18" spans="1:5" ht="15" thickBot="1" x14ac:dyDescent="0.35">
      <c r="A18" s="111"/>
      <c r="B18" s="97"/>
      <c r="C18" s="109"/>
      <c r="D18" s="110"/>
      <c r="E18" s="98"/>
    </row>
    <row r="19" spans="1:5" ht="15" thickBot="1" x14ac:dyDescent="0.35">
      <c r="A19" s="111" t="s">
        <v>175</v>
      </c>
      <c r="B19" s="97"/>
      <c r="C19" s="112"/>
      <c r="D19" s="110"/>
      <c r="E19" s="98"/>
    </row>
    <row r="20" spans="1:5" ht="15" thickBot="1" x14ac:dyDescent="0.35">
      <c r="A20" s="111"/>
      <c r="B20" s="97"/>
      <c r="C20" s="109"/>
      <c r="D20" s="110"/>
      <c r="E20" s="98"/>
    </row>
    <row r="21" spans="1:5" ht="15" thickBot="1" x14ac:dyDescent="0.35">
      <c r="A21" s="124" t="s">
        <v>119</v>
      </c>
      <c r="B21" s="125"/>
      <c r="C21" s="109"/>
      <c r="D21" s="110"/>
      <c r="E21" s="98"/>
    </row>
    <row r="22" spans="1:5" ht="15" thickBot="1" x14ac:dyDescent="0.35">
      <c r="A22" s="111"/>
      <c r="B22" s="97"/>
      <c r="C22" s="109"/>
      <c r="D22" s="110"/>
      <c r="E22" s="98"/>
    </row>
    <row r="23" spans="1:5" ht="15.6" thickBot="1" x14ac:dyDescent="0.35">
      <c r="A23" s="111" t="s">
        <v>176</v>
      </c>
      <c r="B23" s="97"/>
      <c r="C23" s="112"/>
      <c r="D23" s="110"/>
      <c r="E23" s="98"/>
    </row>
    <row r="24" spans="1:5" ht="15" thickBot="1" x14ac:dyDescent="0.35">
      <c r="A24" s="183" t="s">
        <v>206</v>
      </c>
      <c r="B24" s="97"/>
      <c r="C24" s="109"/>
      <c r="D24" s="126">
        <v>95</v>
      </c>
      <c r="E24" s="98"/>
    </row>
    <row r="25" spans="1:5" s="129" customFormat="1" ht="15" thickTop="1" x14ac:dyDescent="0.3">
      <c r="A25" s="185"/>
      <c r="B25" s="185"/>
      <c r="C25" s="109"/>
      <c r="D25" s="127"/>
      <c r="E25" s="128"/>
    </row>
    <row r="26" spans="1:5" x14ac:dyDescent="0.3">
      <c r="A26" s="130"/>
      <c r="B26" s="131"/>
      <c r="C26" s="109"/>
      <c r="D26" s="110"/>
      <c r="E26" s="98"/>
    </row>
    <row r="27" spans="1:5" ht="15.6" thickBot="1" x14ac:dyDescent="0.35">
      <c r="A27" s="132" t="s">
        <v>177</v>
      </c>
      <c r="B27" s="131"/>
      <c r="C27" s="133"/>
      <c r="D27" s="110"/>
      <c r="E27" s="98"/>
    </row>
    <row r="28" spans="1:5" ht="15.6" thickTop="1" thickBot="1" x14ac:dyDescent="0.35">
      <c r="A28" s="184" t="s">
        <v>207</v>
      </c>
      <c r="B28" s="134"/>
      <c r="C28" s="109"/>
      <c r="D28" s="126"/>
      <c r="E28" s="98"/>
    </row>
    <row r="29" spans="1:5" ht="15.6" thickTop="1" thickBot="1" x14ac:dyDescent="0.35">
      <c r="A29" s="135"/>
      <c r="B29" s="136"/>
      <c r="C29" s="136"/>
      <c r="D29" s="137"/>
      <c r="E29" s="98"/>
    </row>
    <row r="30" spans="1:5" x14ac:dyDescent="0.3">
      <c r="A30" s="113"/>
      <c r="B30" s="113"/>
      <c r="C30" s="113"/>
      <c r="D30" s="113"/>
    </row>
    <row r="31" spans="1:5" x14ac:dyDescent="0.3">
      <c r="A31" s="195" t="s">
        <v>169</v>
      </c>
      <c r="B31" s="196"/>
      <c r="C31" s="196"/>
      <c r="D31" s="196"/>
    </row>
    <row r="32" spans="1:5" x14ac:dyDescent="0.3">
      <c r="A32" s="145" t="s">
        <v>178</v>
      </c>
      <c r="B32" s="145"/>
      <c r="C32" s="145"/>
      <c r="D32" s="145"/>
    </row>
    <row r="33" spans="1:4" x14ac:dyDescent="0.3">
      <c r="A33" s="145" t="s">
        <v>179</v>
      </c>
      <c r="B33" s="145"/>
      <c r="C33" s="145"/>
      <c r="D33" s="145"/>
    </row>
    <row r="34" spans="1:4" x14ac:dyDescent="0.3">
      <c r="A34" s="145" t="s">
        <v>180</v>
      </c>
      <c r="B34" s="145"/>
      <c r="C34" s="145"/>
      <c r="D34" s="145"/>
    </row>
    <row r="35" spans="1:4" x14ac:dyDescent="0.3">
      <c r="A35" s="145" t="s">
        <v>181</v>
      </c>
      <c r="B35" s="145"/>
      <c r="C35" s="145"/>
      <c r="D35" s="145"/>
    </row>
    <row r="36" spans="1:4" x14ac:dyDescent="0.3">
      <c r="A36" s="145" t="s">
        <v>182</v>
      </c>
      <c r="B36" s="145"/>
      <c r="C36" s="145"/>
      <c r="D36" s="145"/>
    </row>
    <row r="37" spans="1:4" x14ac:dyDescent="0.3">
      <c r="A37" s="145"/>
      <c r="B37" s="145"/>
      <c r="C37" s="145"/>
      <c r="D37" s="145"/>
    </row>
  </sheetData>
  <mergeCells count="1">
    <mergeCell ref="A31:D31"/>
  </mergeCells>
  <pageMargins left="0.70866141732283472" right="0.70866141732283472" top="0.74803149606299213" bottom="0.74803149606299213" header="0.31496062992125984" footer="0.31496062992125984"/>
  <pageSetup scale="92" orientation="portrait" r:id="rId1"/>
  <headerFooter>
    <oddFooter>&amp;LEU4Business : Connecting Companies&amp;CPART B&amp;RENI/2019/411-865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8A3F8-7ADB-413A-8889-0EFEA68CCF32}">
  <dimension ref="A1:E36"/>
  <sheetViews>
    <sheetView workbookViewId="0">
      <selection activeCell="C5" sqref="C5"/>
    </sheetView>
  </sheetViews>
  <sheetFormatPr defaultRowHeight="14.4" x14ac:dyDescent="0.3"/>
  <cols>
    <col min="1" max="1" width="21.44140625" bestFit="1" customWidth="1"/>
  </cols>
  <sheetData>
    <row r="1" spans="1:5" ht="29.4" customHeight="1" x14ac:dyDescent="0.3">
      <c r="A1" s="197" t="s">
        <v>163</v>
      </c>
      <c r="B1" s="198"/>
      <c r="C1" s="198"/>
      <c r="D1" s="198"/>
    </row>
    <row r="2" spans="1:5" x14ac:dyDescent="0.3">
      <c r="A2" s="141"/>
    </row>
    <row r="3" spans="1:5" x14ac:dyDescent="0.3">
      <c r="A3" s="139" t="s">
        <v>126</v>
      </c>
      <c r="B3" t="s">
        <v>127</v>
      </c>
      <c r="C3" s="142" t="s">
        <v>128</v>
      </c>
      <c r="D3" s="142" t="s">
        <v>162</v>
      </c>
      <c r="E3" s="172"/>
    </row>
    <row r="4" spans="1:5" x14ac:dyDescent="0.3">
      <c r="A4" t="s">
        <v>129</v>
      </c>
      <c r="B4">
        <v>225</v>
      </c>
      <c r="C4" s="142">
        <f>B4-75</f>
        <v>150</v>
      </c>
      <c r="D4" s="142">
        <v>450</v>
      </c>
    </row>
    <row r="5" spans="1:5" x14ac:dyDescent="0.3">
      <c r="A5" t="s">
        <v>130</v>
      </c>
      <c r="B5">
        <v>232</v>
      </c>
      <c r="C5" s="142">
        <f>B5-75</f>
        <v>157</v>
      </c>
      <c r="D5" s="142">
        <v>450</v>
      </c>
    </row>
    <row r="6" spans="1:5" x14ac:dyDescent="0.3">
      <c r="A6" t="s">
        <v>131</v>
      </c>
      <c r="B6">
        <v>227</v>
      </c>
      <c r="C6" s="142">
        <f>B6-75</f>
        <v>152</v>
      </c>
      <c r="D6" s="142">
        <v>450</v>
      </c>
    </row>
    <row r="7" spans="1:5" x14ac:dyDescent="0.3">
      <c r="A7" t="s">
        <v>132</v>
      </c>
      <c r="B7">
        <v>180</v>
      </c>
      <c r="C7" s="142">
        <f>B7-50</f>
        <v>130</v>
      </c>
      <c r="D7" s="142">
        <v>450</v>
      </c>
    </row>
    <row r="8" spans="1:5" x14ac:dyDescent="0.3">
      <c r="A8" t="s">
        <v>133</v>
      </c>
      <c r="B8">
        <v>230</v>
      </c>
      <c r="C8" s="142">
        <f>B8-75</f>
        <v>155</v>
      </c>
      <c r="D8" s="142">
        <v>450</v>
      </c>
    </row>
    <row r="9" spans="1:5" x14ac:dyDescent="0.3">
      <c r="A9" t="s">
        <v>134</v>
      </c>
      <c r="B9">
        <v>238</v>
      </c>
      <c r="C9" s="142">
        <f>B9-75</f>
        <v>163</v>
      </c>
      <c r="D9" s="142">
        <v>450</v>
      </c>
    </row>
    <row r="10" spans="1:5" x14ac:dyDescent="0.3">
      <c r="A10" t="s">
        <v>135</v>
      </c>
      <c r="B10">
        <v>270</v>
      </c>
      <c r="C10" s="142">
        <f>B10-75</f>
        <v>195</v>
      </c>
      <c r="D10" s="142">
        <v>450</v>
      </c>
    </row>
    <row r="11" spans="1:5" x14ac:dyDescent="0.3">
      <c r="A11" t="s">
        <v>136</v>
      </c>
      <c r="B11">
        <v>181</v>
      </c>
      <c r="C11" s="142">
        <f>B11-50</f>
        <v>131</v>
      </c>
      <c r="D11" s="142">
        <v>450</v>
      </c>
    </row>
    <row r="12" spans="1:5" x14ac:dyDescent="0.3">
      <c r="A12" t="s">
        <v>137</v>
      </c>
      <c r="B12">
        <v>244</v>
      </c>
      <c r="C12" s="142">
        <f t="shared" ref="C12:C17" si="0">B12-75</f>
        <v>169</v>
      </c>
      <c r="D12" s="142">
        <v>450</v>
      </c>
    </row>
    <row r="13" spans="1:5" x14ac:dyDescent="0.3">
      <c r="A13" t="s">
        <v>138</v>
      </c>
      <c r="B13">
        <v>245</v>
      </c>
      <c r="C13" s="142">
        <f t="shared" si="0"/>
        <v>170</v>
      </c>
      <c r="D13" s="142">
        <v>450</v>
      </c>
    </row>
    <row r="14" spans="1:5" x14ac:dyDescent="0.3">
      <c r="A14" t="s">
        <v>139</v>
      </c>
      <c r="B14">
        <v>208</v>
      </c>
      <c r="C14" s="142">
        <f t="shared" si="0"/>
        <v>133</v>
      </c>
      <c r="D14" s="142">
        <v>450</v>
      </c>
    </row>
    <row r="15" spans="1:5" x14ac:dyDescent="0.3">
      <c r="A15" t="s">
        <v>140</v>
      </c>
      <c r="B15">
        <v>222</v>
      </c>
      <c r="C15" s="142">
        <f t="shared" si="0"/>
        <v>147</v>
      </c>
      <c r="D15" s="142">
        <v>450</v>
      </c>
    </row>
    <row r="16" spans="1:5" x14ac:dyDescent="0.3">
      <c r="A16" t="s">
        <v>141</v>
      </c>
      <c r="B16">
        <v>222</v>
      </c>
      <c r="C16" s="142">
        <f t="shared" si="0"/>
        <v>147</v>
      </c>
      <c r="D16" s="142">
        <v>450</v>
      </c>
    </row>
    <row r="17" spans="1:4" x14ac:dyDescent="0.3">
      <c r="A17" t="s">
        <v>142</v>
      </c>
      <c r="B17">
        <v>254</v>
      </c>
      <c r="C17" s="142">
        <f t="shared" si="0"/>
        <v>179</v>
      </c>
      <c r="D17" s="142">
        <v>450</v>
      </c>
    </row>
    <row r="18" spans="1:4" x14ac:dyDescent="0.3">
      <c r="A18" t="s">
        <v>143</v>
      </c>
      <c r="B18">
        <v>230</v>
      </c>
      <c r="C18" s="142">
        <f>B18-50</f>
        <v>180</v>
      </c>
      <c r="D18" s="142">
        <v>450</v>
      </c>
    </row>
    <row r="19" spans="1:4" x14ac:dyDescent="0.3">
      <c r="A19" t="s">
        <v>144</v>
      </c>
      <c r="B19">
        <v>211</v>
      </c>
      <c r="C19" s="142">
        <f>B19-50</f>
        <v>161</v>
      </c>
      <c r="D19" s="142">
        <v>450</v>
      </c>
    </row>
    <row r="20" spans="1:4" x14ac:dyDescent="0.3">
      <c r="A20" t="s">
        <v>145</v>
      </c>
      <c r="B20">
        <v>183</v>
      </c>
      <c r="C20" s="142">
        <f>B20-50</f>
        <v>133</v>
      </c>
      <c r="D20" s="142">
        <v>450</v>
      </c>
    </row>
    <row r="21" spans="1:4" x14ac:dyDescent="0.3">
      <c r="A21" t="s">
        <v>146</v>
      </c>
      <c r="B21">
        <v>237</v>
      </c>
      <c r="C21" s="142">
        <f>B21-50</f>
        <v>187</v>
      </c>
      <c r="D21" s="142">
        <v>450</v>
      </c>
    </row>
    <row r="22" spans="1:4" x14ac:dyDescent="0.3">
      <c r="A22" t="s">
        <v>147</v>
      </c>
      <c r="B22">
        <v>205</v>
      </c>
      <c r="C22" s="142">
        <f>B22-75</f>
        <v>130</v>
      </c>
      <c r="D22" s="142">
        <v>450</v>
      </c>
    </row>
    <row r="23" spans="1:4" x14ac:dyDescent="0.3">
      <c r="A23" t="s">
        <v>148</v>
      </c>
      <c r="B23">
        <v>263</v>
      </c>
      <c r="C23" s="142">
        <f>B23-75</f>
        <v>188</v>
      </c>
      <c r="D23" s="142">
        <v>450</v>
      </c>
    </row>
    <row r="24" spans="1:4" x14ac:dyDescent="0.3">
      <c r="A24" t="s">
        <v>149</v>
      </c>
      <c r="B24">
        <v>217</v>
      </c>
      <c r="C24" s="142">
        <f>B24-75</f>
        <v>142</v>
      </c>
      <c r="D24" s="142">
        <v>450</v>
      </c>
    </row>
    <row r="25" spans="1:4" x14ac:dyDescent="0.3">
      <c r="A25" t="s">
        <v>150</v>
      </c>
      <c r="B25">
        <v>204</v>
      </c>
      <c r="C25" s="142">
        <f>B25-50</f>
        <v>154</v>
      </c>
      <c r="D25" s="142">
        <v>450</v>
      </c>
    </row>
    <row r="26" spans="1:4" x14ac:dyDescent="0.3">
      <c r="A26" t="s">
        <v>151</v>
      </c>
      <c r="B26">
        <v>222</v>
      </c>
      <c r="C26" s="142">
        <v>110</v>
      </c>
      <c r="D26" s="142">
        <v>450</v>
      </c>
    </row>
    <row r="27" spans="1:4" x14ac:dyDescent="0.3">
      <c r="A27" t="s">
        <v>152</v>
      </c>
      <c r="B27">
        <v>205</v>
      </c>
      <c r="C27" s="142">
        <f>B27-75</f>
        <v>130</v>
      </c>
      <c r="D27" s="142">
        <v>450</v>
      </c>
    </row>
    <row r="28" spans="1:4" x14ac:dyDescent="0.3">
      <c r="A28" t="s">
        <v>153</v>
      </c>
      <c r="B28">
        <v>180</v>
      </c>
      <c r="C28" s="142">
        <v>135</v>
      </c>
      <c r="D28" s="142">
        <v>450</v>
      </c>
    </row>
    <row r="29" spans="1:4" x14ac:dyDescent="0.3">
      <c r="A29" t="s">
        <v>154</v>
      </c>
      <c r="B29">
        <v>212</v>
      </c>
      <c r="C29" s="142">
        <f>B29-50</f>
        <v>162</v>
      </c>
      <c r="D29" s="142">
        <v>450</v>
      </c>
    </row>
    <row r="30" spans="1:4" x14ac:dyDescent="0.3">
      <c r="A30" t="s">
        <v>155</v>
      </c>
      <c r="B30">
        <v>257</v>
      </c>
      <c r="C30" s="142">
        <f>B30-50</f>
        <v>207</v>
      </c>
      <c r="D30" s="142">
        <v>450</v>
      </c>
    </row>
    <row r="31" spans="1:4" x14ac:dyDescent="0.3">
      <c r="A31" t="s">
        <v>156</v>
      </c>
      <c r="B31">
        <v>151</v>
      </c>
      <c r="C31" s="142">
        <f>90+30</f>
        <v>120</v>
      </c>
      <c r="D31" s="142">
        <v>450</v>
      </c>
    </row>
    <row r="32" spans="1:4" x14ac:dyDescent="0.3">
      <c r="A32" t="s">
        <v>157</v>
      </c>
      <c r="B32">
        <v>293</v>
      </c>
      <c r="C32" s="142">
        <v>170</v>
      </c>
      <c r="D32" s="142">
        <v>450</v>
      </c>
    </row>
    <row r="33" spans="1:4" x14ac:dyDescent="0.3">
      <c r="A33" t="s">
        <v>158</v>
      </c>
      <c r="B33">
        <v>208</v>
      </c>
      <c r="C33" s="142">
        <f>B33-75</f>
        <v>133</v>
      </c>
      <c r="D33" s="142">
        <v>450</v>
      </c>
    </row>
    <row r="34" spans="1:4" x14ac:dyDescent="0.3">
      <c r="A34" t="s">
        <v>159</v>
      </c>
      <c r="B34" s="140">
        <v>198</v>
      </c>
      <c r="C34" s="142">
        <f>B34-75</f>
        <v>123</v>
      </c>
      <c r="D34" s="142">
        <v>450</v>
      </c>
    </row>
    <row r="35" spans="1:4" x14ac:dyDescent="0.3">
      <c r="A35" t="s">
        <v>160</v>
      </c>
      <c r="B35">
        <v>139</v>
      </c>
      <c r="C35" s="142">
        <v>100</v>
      </c>
      <c r="D35" s="142">
        <v>450</v>
      </c>
    </row>
    <row r="36" spans="1:4" x14ac:dyDescent="0.3">
      <c r="A36" t="s">
        <v>161</v>
      </c>
      <c r="B36">
        <v>290</v>
      </c>
      <c r="C36" s="142">
        <v>130</v>
      </c>
      <c r="D36" s="142">
        <v>450</v>
      </c>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1.Budget for the Action</vt:lpstr>
      <vt:lpstr>2. Justification of the Budget</vt:lpstr>
      <vt:lpstr>3. DRC</vt:lpstr>
      <vt:lpstr>4. Expected sources of funding</vt:lpstr>
      <vt:lpstr>5. Per Diems</vt:lpstr>
      <vt:lpstr>'1.Budget for the Action'!Print_Area</vt:lpstr>
      <vt:lpstr>'4. Expected sources of funding'!Print_Area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PADURE</dc:creator>
  <cp:lastModifiedBy>Ia KHODELI</cp:lastModifiedBy>
  <cp:lastPrinted>2021-02-02T19:41:46Z</cp:lastPrinted>
  <dcterms:created xsi:type="dcterms:W3CDTF">2020-09-24T14:30:52Z</dcterms:created>
  <dcterms:modified xsi:type="dcterms:W3CDTF">2021-07-16T13:14:44Z</dcterms:modified>
</cp:coreProperties>
</file>